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8.xml" ContentType="application/vnd.openxmlformats-officedocument.drawing+xml"/>
  <Override PartName="/xl/drawings/drawing19.xml" ContentType="application/vnd.openxmlformats-officedocument.drawingml.chartshapes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17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charts/chart18.xml" ContentType="application/vnd.openxmlformats-officedocument.drawingml.chart+xml"/>
  <Override PartName="/xl/drawings/drawing22.xml" ContentType="application/vnd.openxmlformats-officedocument.drawingml.chartshapes+xml"/>
  <Override PartName="/xl/charts/chart19.xml" ContentType="application/vnd.openxmlformats-officedocument.drawingml.chart+xml"/>
  <Override PartName="/xl/drawings/drawing23.xml" ContentType="application/vnd.openxmlformats-officedocument.drawingml.chartshapes+xml"/>
  <Override PartName="/xl/worksheets/sheet1.xml" ContentType="application/vnd.openxmlformats-officedocument.spreadsheetml.workshee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20.xml" ContentType="application/vnd.openxmlformats-officedocument.drawing+xml"/>
  <Override PartName="/xl/drawings/drawing21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18.xml" ContentType="application/vnd.openxmlformats-officedocument.drawingml.chartshap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readOnlyRecommended="1" userName="Admin" reservationPassword="C1A7"/>
  <workbookPr defaultThemeVersion="124226"/>
  <bookViews>
    <workbookView xWindow="0" yWindow="12" windowWidth="15168" windowHeight="7716"/>
  </bookViews>
  <sheets>
    <sheet name="PROCEDURE" sheetId="11" r:id="rId1"/>
    <sheet name="WSW" sheetId="9" r:id="rId2"/>
    <sheet name="DEF" sheetId="6" r:id="rId3"/>
    <sheet name="EB1" sheetId="1" r:id="rId4"/>
    <sheet name="EB2" sheetId="2" r:id="rId5"/>
    <sheet name="EVB11" sheetId="4" r:id="rId6"/>
    <sheet name="EVB2" sheetId="7" r:id="rId7"/>
    <sheet name="VB" sheetId="5" r:id="rId8"/>
    <sheet name="D&amp;I basis" sheetId="10" r:id="rId9"/>
    <sheet name="D&amp;I" sheetId="3" r:id="rId10"/>
  </sheets>
  <calcPr calcId="125725"/>
</workbook>
</file>

<file path=xl/calcChain.xml><?xml version="1.0" encoding="utf-8"?>
<calcChain xmlns="http://schemas.openxmlformats.org/spreadsheetml/2006/main">
  <c r="CC11" i="4"/>
  <c r="BW11"/>
  <c r="BX11"/>
  <c r="CB11"/>
  <c r="BZ11"/>
  <c r="BY11"/>
  <c r="CA11"/>
  <c r="AM5" i="7"/>
  <c r="AM8" s="1"/>
  <c r="AL5"/>
  <c r="AL8" s="1"/>
  <c r="AK5"/>
  <c r="AK8" s="1"/>
  <c r="AJ5"/>
  <c r="AJ8" s="1"/>
  <c r="AI5"/>
  <c r="AI8" s="1"/>
  <c r="AH5"/>
  <c r="AH8" s="1"/>
  <c r="AG5"/>
  <c r="AG8" s="1"/>
  <c r="AF5"/>
  <c r="AF8" s="1"/>
  <c r="AE5"/>
  <c r="AE8" s="1"/>
  <c r="AD5"/>
  <c r="AD8" s="1"/>
  <c r="AM4"/>
  <c r="AM7" s="1"/>
  <c r="AL4"/>
  <c r="AL7" s="1"/>
  <c r="AK4"/>
  <c r="AK7" s="1"/>
  <c r="AJ4"/>
  <c r="AJ7" s="1"/>
  <c r="AI4"/>
  <c r="AI7" s="1"/>
  <c r="AH4"/>
  <c r="AH7" s="1"/>
  <c r="AG4"/>
  <c r="AG7" s="1"/>
  <c r="AF4"/>
  <c r="AF7" s="1"/>
  <c r="AE4"/>
  <c r="AE7" s="1"/>
  <c r="AD4"/>
  <c r="AD7" s="1"/>
  <c r="AM3"/>
  <c r="AM9" s="1"/>
  <c r="AM10" s="1"/>
  <c r="AL3"/>
  <c r="AL9" s="1"/>
  <c r="AL10" s="1"/>
  <c r="AK3"/>
  <c r="AK9" s="1"/>
  <c r="AK10" s="1"/>
  <c r="AJ3"/>
  <c r="AJ9" s="1"/>
  <c r="AJ10" s="1"/>
  <c r="AI3"/>
  <c r="AI9" s="1"/>
  <c r="AI10" s="1"/>
  <c r="AH3"/>
  <c r="AH9" s="1"/>
  <c r="AH10" s="1"/>
  <c r="AG3"/>
  <c r="AG9" s="1"/>
  <c r="AG10" s="1"/>
  <c r="AF3"/>
  <c r="AF9" s="1"/>
  <c r="AF10" s="1"/>
  <c r="AE3"/>
  <c r="AE9" s="1"/>
  <c r="AE10" s="1"/>
  <c r="AD3"/>
  <c r="AD9" s="1"/>
  <c r="AD10" s="1"/>
  <c r="BQ7" i="5"/>
  <c r="BP7"/>
  <c r="BO7"/>
  <c r="BN7"/>
  <c r="BM7"/>
  <c r="BL7"/>
  <c r="BK7"/>
  <c r="BI7"/>
  <c r="BJ7"/>
  <c r="BQ6"/>
  <c r="BP6"/>
  <c r="BO6"/>
  <c r="BN6"/>
  <c r="BM6"/>
  <c r="BL6"/>
  <c r="BK6"/>
  <c r="BJ6"/>
  <c r="BI6"/>
  <c r="BH7"/>
  <c r="BH6"/>
  <c r="BQ8"/>
  <c r="BP8"/>
  <c r="BO8"/>
  <c r="BN8"/>
  <c r="BM8"/>
  <c r="BL8"/>
  <c r="BK8"/>
  <c r="BJ8"/>
  <c r="BI8"/>
  <c r="BH8"/>
  <c r="BQ10"/>
  <c r="BP10"/>
  <c r="BO10"/>
  <c r="BN10"/>
  <c r="BM10"/>
  <c r="BL10"/>
  <c r="BK10"/>
  <c r="BJ10"/>
  <c r="BI10"/>
  <c r="BH10"/>
  <c r="BQ12"/>
  <c r="BQ13" s="1"/>
  <c r="BP12"/>
  <c r="BP13" s="1"/>
  <c r="BO12"/>
  <c r="BO13" s="1"/>
  <c r="BN12"/>
  <c r="BN13" s="1"/>
  <c r="BM12"/>
  <c r="BM13" s="1"/>
  <c r="BL12"/>
  <c r="BL13" s="1"/>
  <c r="BK12"/>
  <c r="BK13" s="1"/>
  <c r="BJ12"/>
  <c r="BJ13" s="1"/>
  <c r="BI12"/>
  <c r="BI13" s="1"/>
  <c r="BH12"/>
  <c r="BH13" s="1"/>
  <c r="CC9" i="4"/>
  <c r="CC10" s="1"/>
  <c r="CB9"/>
  <c r="CB10" s="1"/>
  <c r="CA9"/>
  <c r="CA10" s="1"/>
  <c r="BZ9"/>
  <c r="BZ10" s="1"/>
  <c r="BY9"/>
  <c r="BY10" s="1"/>
  <c r="BX9"/>
  <c r="BX10" s="1"/>
  <c r="BW9"/>
  <c r="BW10" s="1"/>
  <c r="BV9"/>
  <c r="BV10" s="1"/>
  <c r="BU9"/>
  <c r="BU10" s="1"/>
  <c r="BT9"/>
  <c r="BT10"/>
  <c r="CC5"/>
  <c r="CC8" s="1"/>
  <c r="CB5"/>
  <c r="CB8" s="1"/>
  <c r="CA5"/>
  <c r="CA8" s="1"/>
  <c r="BZ5"/>
  <c r="BZ8" s="1"/>
  <c r="BY5"/>
  <c r="BY8" s="1"/>
  <c r="BX5"/>
  <c r="BX8" s="1"/>
  <c r="BW5"/>
  <c r="BW8" s="1"/>
  <c r="BV5"/>
  <c r="BV8" s="1"/>
  <c r="BU5"/>
  <c r="BU8" s="1"/>
  <c r="BT5"/>
  <c r="BT8" s="1"/>
  <c r="CC4"/>
  <c r="CC7" s="1"/>
  <c r="CB4"/>
  <c r="CB7" s="1"/>
  <c r="CA4"/>
  <c r="CA7" s="1"/>
  <c r="BZ4"/>
  <c r="BZ7" s="1"/>
  <c r="BY4"/>
  <c r="BY7" s="1"/>
  <c r="BX4"/>
  <c r="BX7" s="1"/>
  <c r="BW4"/>
  <c r="BW7" s="1"/>
  <c r="BV4"/>
  <c r="BV7" s="1"/>
  <c r="BU4"/>
  <c r="BU7" s="1"/>
  <c r="CC3"/>
  <c r="CC6" s="1"/>
  <c r="CB3"/>
  <c r="CB6" s="1"/>
  <c r="CA3"/>
  <c r="CA6" s="1"/>
  <c r="BZ3"/>
  <c r="BZ6" s="1"/>
  <c r="BY3"/>
  <c r="BY6" s="1"/>
  <c r="BX3"/>
  <c r="BX6" s="1"/>
  <c r="BW3"/>
  <c r="BW6" s="1"/>
  <c r="BV3"/>
  <c r="BV6" s="1"/>
  <c r="BU3"/>
  <c r="BU6" s="1"/>
  <c r="BT3"/>
  <c r="BT6" s="1"/>
  <c r="BT4"/>
  <c r="BT7" s="1"/>
  <c r="AO4" i="3"/>
  <c r="AN4"/>
  <c r="AM4"/>
  <c r="AL4"/>
  <c r="AK4"/>
  <c r="AJ4"/>
  <c r="AI4"/>
  <c r="AH4"/>
  <c r="AM3" i="2"/>
  <c r="BL49"/>
  <c r="BK49"/>
  <c r="BJ49"/>
  <c r="BI49"/>
  <c r="BH49"/>
  <c r="BG49"/>
  <c r="BF49"/>
  <c r="BE49"/>
  <c r="BD49"/>
  <c r="BC49"/>
  <c r="BB49"/>
  <c r="AM49"/>
  <c r="AL49"/>
  <c r="AK49"/>
  <c r="AJ49"/>
  <c r="AI49"/>
  <c r="AH49"/>
  <c r="AG49"/>
  <c r="AF49"/>
  <c r="AE49"/>
  <c r="AD49"/>
  <c r="AC49"/>
  <c r="AB49"/>
  <c r="AB48"/>
  <c r="AC48" s="1"/>
  <c r="AD48" s="1"/>
  <c r="AE48" s="1"/>
  <c r="AF48" s="1"/>
  <c r="AG48" s="1"/>
  <c r="AH48" s="1"/>
  <c r="AI48" s="1"/>
  <c r="AJ48" s="1"/>
  <c r="AK48" s="1"/>
  <c r="AL48" s="1"/>
  <c r="AM48" s="1"/>
  <c r="BC47"/>
  <c r="BD47" s="1"/>
  <c r="BE47" s="1"/>
  <c r="BF47" s="1"/>
  <c r="BG47" s="1"/>
  <c r="BH47" s="1"/>
  <c r="BI47" s="1"/>
  <c r="BJ47" s="1"/>
  <c r="BK47" s="1"/>
  <c r="BL47" s="1"/>
  <c r="AB47"/>
  <c r="AC47" s="1"/>
  <c r="AD47" s="1"/>
  <c r="AE47" s="1"/>
  <c r="AF47" s="1"/>
  <c r="AG47" s="1"/>
  <c r="AH47" s="1"/>
  <c r="AI47" s="1"/>
  <c r="AJ47" s="1"/>
  <c r="AK47" s="1"/>
  <c r="AL47" s="1"/>
  <c r="AM47" s="1"/>
  <c r="AN47" s="1"/>
  <c r="AO47" s="1"/>
  <c r="AP47" s="1"/>
  <c r="AQ47" s="1"/>
  <c r="AR47" s="1"/>
  <c r="AS47" s="1"/>
  <c r="AT47" s="1"/>
  <c r="AU47" s="1"/>
  <c r="AV47" s="1"/>
  <c r="AW47" s="1"/>
  <c r="AX47" s="1"/>
  <c r="AY47" s="1"/>
  <c r="AZ47" s="1"/>
  <c r="AN46"/>
  <c r="AN49" s="1"/>
  <c r="BL6"/>
  <c r="BK6"/>
  <c r="BJ6"/>
  <c r="BI6"/>
  <c r="BH6"/>
  <c r="BG6"/>
  <c r="BF6"/>
  <c r="BE6"/>
  <c r="BD6"/>
  <c r="BC6"/>
  <c r="BB6"/>
  <c r="AM6"/>
  <c r="AL6"/>
  <c r="AK6"/>
  <c r="AJ6"/>
  <c r="AI6"/>
  <c r="AH6"/>
  <c r="AG6"/>
  <c r="AF6"/>
  <c r="AE6"/>
  <c r="AD6"/>
  <c r="AC6"/>
  <c r="AB6"/>
  <c r="AB5"/>
  <c r="AC5" s="1"/>
  <c r="AD5" s="1"/>
  <c r="AE5" s="1"/>
  <c r="AF5" s="1"/>
  <c r="AG5" s="1"/>
  <c r="AH5" s="1"/>
  <c r="AI5" s="1"/>
  <c r="AJ5" s="1"/>
  <c r="AK5" s="1"/>
  <c r="AL5" s="1"/>
  <c r="AM5" s="1"/>
  <c r="BC4"/>
  <c r="BD4" s="1"/>
  <c r="BE4" s="1"/>
  <c r="BF4" s="1"/>
  <c r="BG4" s="1"/>
  <c r="BH4" s="1"/>
  <c r="BI4" s="1"/>
  <c r="BJ4" s="1"/>
  <c r="BK4" s="1"/>
  <c r="BL4" s="1"/>
  <c r="AB4"/>
  <c r="AC4" s="1"/>
  <c r="AD4" s="1"/>
  <c r="AE4" s="1"/>
  <c r="AF4" s="1"/>
  <c r="AG4" s="1"/>
  <c r="AH4" s="1"/>
  <c r="AI4" s="1"/>
  <c r="AJ4" s="1"/>
  <c r="AK4" s="1"/>
  <c r="AL4" s="1"/>
  <c r="AM4" s="1"/>
  <c r="AN4" s="1"/>
  <c r="AO4" s="1"/>
  <c r="AP4" s="1"/>
  <c r="AQ4" s="1"/>
  <c r="AR4" s="1"/>
  <c r="AS4" s="1"/>
  <c r="AT4" s="1"/>
  <c r="AU4" s="1"/>
  <c r="AV4" s="1"/>
  <c r="AW4" s="1"/>
  <c r="AX4" s="1"/>
  <c r="AY4" s="1"/>
  <c r="AZ4" s="1"/>
  <c r="AN3"/>
  <c r="AN6" s="1"/>
  <c r="BM6" i="1"/>
  <c r="BL6"/>
  <c r="BK6"/>
  <c r="BJ6"/>
  <c r="BI6"/>
  <c r="BH6"/>
  <c r="BM49"/>
  <c r="BL49"/>
  <c r="BK49"/>
  <c r="BJ49"/>
  <c r="BI49"/>
  <c r="BH49"/>
  <c r="BG49"/>
  <c r="BF49"/>
  <c r="BE49"/>
  <c r="BD49"/>
  <c r="BC49"/>
  <c r="AN49"/>
  <c r="AM49"/>
  <c r="AL49"/>
  <c r="AK49"/>
  <c r="AJ49"/>
  <c r="AI49"/>
  <c r="AH49"/>
  <c r="AG49"/>
  <c r="AF49"/>
  <c r="AE49"/>
  <c r="AD49"/>
  <c r="AC49"/>
  <c r="AC48"/>
  <c r="AD48" s="1"/>
  <c r="AE48" s="1"/>
  <c r="AF48" s="1"/>
  <c r="AG48" s="1"/>
  <c r="AH48" s="1"/>
  <c r="AI48" s="1"/>
  <c r="AJ48" s="1"/>
  <c r="AK48" s="1"/>
  <c r="AL48" s="1"/>
  <c r="AM48" s="1"/>
  <c r="AN48" s="1"/>
  <c r="BD47"/>
  <c r="BE47" s="1"/>
  <c r="BF47" s="1"/>
  <c r="BG47" s="1"/>
  <c r="BH47" s="1"/>
  <c r="BI47" s="1"/>
  <c r="BJ47" s="1"/>
  <c r="BK47" s="1"/>
  <c r="BL47" s="1"/>
  <c r="BM47" s="1"/>
  <c r="AC47"/>
  <c r="AD47" s="1"/>
  <c r="AE47" s="1"/>
  <c r="AF47" s="1"/>
  <c r="AG47" s="1"/>
  <c r="AH47" s="1"/>
  <c r="AI47" s="1"/>
  <c r="AJ47" s="1"/>
  <c r="AK47" s="1"/>
  <c r="AL47" s="1"/>
  <c r="AM47" s="1"/>
  <c r="AN47" s="1"/>
  <c r="AO47" s="1"/>
  <c r="AP47" s="1"/>
  <c r="AQ47" s="1"/>
  <c r="AR47" s="1"/>
  <c r="AS47" s="1"/>
  <c r="AT47" s="1"/>
  <c r="AU47" s="1"/>
  <c r="AV47" s="1"/>
  <c r="AW47" s="1"/>
  <c r="AX47" s="1"/>
  <c r="AY47" s="1"/>
  <c r="AZ47" s="1"/>
  <c r="BA47" s="1"/>
  <c r="AO46"/>
  <c r="AO49" s="1"/>
  <c r="BG6"/>
  <c r="BF6"/>
  <c r="BE6"/>
  <c r="BD6"/>
  <c r="BC6"/>
  <c r="AN6"/>
  <c r="AM6"/>
  <c r="AL6"/>
  <c r="AK6"/>
  <c r="AJ6"/>
  <c r="AI6"/>
  <c r="AH6"/>
  <c r="AG6"/>
  <c r="AF6"/>
  <c r="AE6"/>
  <c r="AD6"/>
  <c r="AC6"/>
  <c r="AO3"/>
  <c r="AP3" s="1"/>
  <c r="AP6" s="1"/>
  <c r="AC4"/>
  <c r="AD4" s="1"/>
  <c r="AE4" s="1"/>
  <c r="AF4" s="1"/>
  <c r="AG4" s="1"/>
  <c r="AH4" s="1"/>
  <c r="AI4" s="1"/>
  <c r="AJ4" s="1"/>
  <c r="AK4" s="1"/>
  <c r="AL4" s="1"/>
  <c r="AM4" s="1"/>
  <c r="AN4" s="1"/>
  <c r="AO4" s="1"/>
  <c r="AP4" s="1"/>
  <c r="AQ4" s="1"/>
  <c r="AR4" s="1"/>
  <c r="AS4" s="1"/>
  <c r="AT4" s="1"/>
  <c r="AU4" s="1"/>
  <c r="AV4" s="1"/>
  <c r="AW4" s="1"/>
  <c r="AX4" s="1"/>
  <c r="AY4" s="1"/>
  <c r="AZ4" s="1"/>
  <c r="BA4" s="1"/>
  <c r="BD4" s="1"/>
  <c r="BE4" s="1"/>
  <c r="BF4" s="1"/>
  <c r="BG4" s="1"/>
  <c r="BH4" s="1"/>
  <c r="BI4" s="1"/>
  <c r="BJ4" s="1"/>
  <c r="BK4" s="1"/>
  <c r="BL4" s="1"/>
  <c r="BM4" s="1"/>
  <c r="AC5"/>
  <c r="AD5" s="1"/>
  <c r="AE5" s="1"/>
  <c r="AF5" s="1"/>
  <c r="AG5" s="1"/>
  <c r="AH5" s="1"/>
  <c r="AI5" s="1"/>
  <c r="AJ5" s="1"/>
  <c r="AK5" s="1"/>
  <c r="AL5" s="1"/>
  <c r="AM5" s="1"/>
  <c r="AN5" s="1"/>
  <c r="AO5" s="1"/>
  <c r="AO7" s="1"/>
  <c r="AN48" i="2" l="1"/>
  <c r="AB7"/>
  <c r="AC7"/>
  <c r="AD7"/>
  <c r="AE7"/>
  <c r="AF7"/>
  <c r="AG7"/>
  <c r="AH7"/>
  <c r="AI7"/>
  <c r="AJ7"/>
  <c r="AK7"/>
  <c r="AL7"/>
  <c r="AM7" s="1"/>
  <c r="AN7" s="1"/>
  <c r="AO7" s="1"/>
  <c r="AO6" i="1"/>
  <c r="AO48"/>
  <c r="AC7"/>
  <c r="AD7"/>
  <c r="AE7"/>
  <c r="AF7"/>
  <c r="AG7"/>
  <c r="AH7"/>
  <c r="AI7"/>
  <c r="AJ7"/>
  <c r="AK7"/>
  <c r="AL7"/>
  <c r="AM7"/>
  <c r="AN7"/>
  <c r="AD6" i="7"/>
  <c r="AE6"/>
  <c r="AF6"/>
  <c r="AG6"/>
  <c r="AH6"/>
  <c r="AI6"/>
  <c r="AJ6"/>
  <c r="AK6"/>
  <c r="AL6"/>
  <c r="AM6"/>
  <c r="BH9" i="5"/>
  <c r="BI9"/>
  <c r="BJ9"/>
  <c r="BK9"/>
  <c r="BL9"/>
  <c r="BM9"/>
  <c r="BN9"/>
  <c r="BO9"/>
  <c r="BP9"/>
  <c r="BQ9"/>
  <c r="AN5" i="2"/>
  <c r="AO3"/>
  <c r="AO46"/>
  <c r="AP46" i="1"/>
  <c r="AQ3"/>
  <c r="AQ6" s="1"/>
  <c r="AP5"/>
  <c r="AP7" s="1"/>
  <c r="AR3"/>
  <c r="AR6" s="1"/>
  <c r="AQ5"/>
  <c r="AR5" l="1"/>
  <c r="AR7" s="1"/>
  <c r="AQ7"/>
  <c r="AO49" i="2"/>
  <c r="AP46"/>
  <c r="AO6"/>
  <c r="AP3"/>
  <c r="AP7" s="1"/>
  <c r="AO48"/>
  <c r="AP48" s="1"/>
  <c r="AO5"/>
  <c r="AP5" s="1"/>
  <c r="AP49" i="1"/>
  <c r="AQ46"/>
  <c r="AP48"/>
  <c r="AQ48" s="1"/>
  <c r="AS3"/>
  <c r="AS6" s="1"/>
  <c r="AS5"/>
  <c r="AS7" s="1"/>
  <c r="AP6" i="2" l="1"/>
  <c r="AQ3"/>
  <c r="AQ7" s="1"/>
  <c r="AP49"/>
  <c r="AQ46"/>
  <c r="AQ5"/>
  <c r="AQ48"/>
  <c r="AQ49" i="1"/>
  <c r="AR46"/>
  <c r="AR48"/>
  <c r="AT3"/>
  <c r="AT6" s="1"/>
  <c r="AT5"/>
  <c r="AT7" s="1"/>
  <c r="AQ49" i="2" l="1"/>
  <c r="AR46"/>
  <c r="AQ6"/>
  <c r="AR3"/>
  <c r="AR7" s="1"/>
  <c r="AR48"/>
  <c r="AR5"/>
  <c r="AR49" i="1"/>
  <c r="AS46"/>
  <c r="AS48"/>
  <c r="AU3"/>
  <c r="AU6" s="1"/>
  <c r="AU5"/>
  <c r="AU7" s="1"/>
  <c r="AR6" i="2" l="1"/>
  <c r="AS3"/>
  <c r="AS7" s="1"/>
  <c r="AR49"/>
  <c r="AS46"/>
  <c r="AS5"/>
  <c r="AS48"/>
  <c r="AS49" i="1"/>
  <c r="AT46"/>
  <c r="AT48"/>
  <c r="AV3"/>
  <c r="AV6" s="1"/>
  <c r="AV5"/>
  <c r="AV7" s="1"/>
  <c r="AS49" i="2" l="1"/>
  <c r="AT46"/>
  <c r="AS6"/>
  <c r="AT3"/>
  <c r="AT7" s="1"/>
  <c r="AT48"/>
  <c r="AT5"/>
  <c r="AT49" i="1"/>
  <c r="AU46"/>
  <c r="AU48"/>
  <c r="AW3"/>
  <c r="AW6" s="1"/>
  <c r="AW5"/>
  <c r="AW7" s="1"/>
  <c r="AT6" i="2" l="1"/>
  <c r="AU3"/>
  <c r="AU7" s="1"/>
  <c r="AT49"/>
  <c r="AU46"/>
  <c r="AU5"/>
  <c r="AU48"/>
  <c r="AU49" i="1"/>
  <c r="AV46"/>
  <c r="AV48"/>
  <c r="AX3"/>
  <c r="AX6" s="1"/>
  <c r="AX5"/>
  <c r="AX7" s="1"/>
  <c r="AU49" i="2" l="1"/>
  <c r="AV46"/>
  <c r="AU6"/>
  <c r="AV3"/>
  <c r="AV7" s="1"/>
  <c r="AV48"/>
  <c r="AV5"/>
  <c r="AV49" i="1"/>
  <c r="AW46"/>
  <c r="AW48"/>
  <c r="AY3"/>
  <c r="AY6" s="1"/>
  <c r="AY5"/>
  <c r="AY7" s="1"/>
  <c r="AV6" i="2" l="1"/>
  <c r="AW3"/>
  <c r="AW7" s="1"/>
  <c r="AV49"/>
  <c r="AW46"/>
  <c r="AW5"/>
  <c r="AW48"/>
  <c r="AW49" i="1"/>
  <c r="AX46"/>
  <c r="AX48"/>
  <c r="AZ3"/>
  <c r="AZ6" s="1"/>
  <c r="AZ5"/>
  <c r="AZ7" s="1"/>
  <c r="AW49" i="2" l="1"/>
  <c r="AX46"/>
  <c r="AW6"/>
  <c r="AX3"/>
  <c r="AX7" s="1"/>
  <c r="AX48"/>
  <c r="AX5"/>
  <c r="AX49" i="1"/>
  <c r="AY46"/>
  <c r="AY48"/>
  <c r="BA3"/>
  <c r="BA6" s="1"/>
  <c r="BA5"/>
  <c r="BA7" s="1"/>
  <c r="AX6" i="2" l="1"/>
  <c r="AY3"/>
  <c r="AY7" s="1"/>
  <c r="AX49"/>
  <c r="AY46"/>
  <c r="AY5"/>
  <c r="AY48"/>
  <c r="AY49" i="1"/>
  <c r="AZ46"/>
  <c r="AZ48"/>
  <c r="BB3"/>
  <c r="BB6" s="1"/>
  <c r="BB5"/>
  <c r="BC5" l="1"/>
  <c r="BB7"/>
  <c r="AY49" i="2"/>
  <c r="AZ46"/>
  <c r="AY6"/>
  <c r="AZ3"/>
  <c r="AZ7" s="1"/>
  <c r="AZ48"/>
  <c r="AZ5"/>
  <c r="AZ49" i="1"/>
  <c r="BA46"/>
  <c r="BA48"/>
  <c r="BD5" l="1"/>
  <c r="BC7"/>
  <c r="AZ6" i="2"/>
  <c r="BA3"/>
  <c r="BA6" s="1"/>
  <c r="AZ49"/>
  <c r="BA46"/>
  <c r="BA49" s="1"/>
  <c r="BA5"/>
  <c r="BB5" s="1"/>
  <c r="BC5" s="1"/>
  <c r="BD5" s="1"/>
  <c r="BE5" s="1"/>
  <c r="BF5" s="1"/>
  <c r="BG5" s="1"/>
  <c r="BH5" s="1"/>
  <c r="BI5" s="1"/>
  <c r="BJ5" s="1"/>
  <c r="BK5" s="1"/>
  <c r="BL5" s="1"/>
  <c r="BA48"/>
  <c r="BB48" s="1"/>
  <c r="BC48" s="1"/>
  <c r="BD48" s="1"/>
  <c r="BE48" s="1"/>
  <c r="BF48" s="1"/>
  <c r="BG48" s="1"/>
  <c r="BH48" s="1"/>
  <c r="BI48" s="1"/>
  <c r="BJ48" s="1"/>
  <c r="BK48" s="1"/>
  <c r="BL48" s="1"/>
  <c r="BA49" i="1"/>
  <c r="BB46"/>
  <c r="BB49" s="1"/>
  <c r="BB48"/>
  <c r="BC48" s="1"/>
  <c r="BD48" s="1"/>
  <c r="BE48" s="1"/>
  <c r="BF48" s="1"/>
  <c r="BG48" s="1"/>
  <c r="BH48" s="1"/>
  <c r="BI48" s="1"/>
  <c r="BJ48" s="1"/>
  <c r="BK48" s="1"/>
  <c r="BL48" s="1"/>
  <c r="BM48" s="1"/>
  <c r="BA7" i="2" l="1"/>
  <c r="BB7" s="1"/>
  <c r="BC7" s="1"/>
  <c r="BD7" s="1"/>
  <c r="BE7" s="1"/>
  <c r="BF7" s="1"/>
  <c r="BG7" s="1"/>
  <c r="BH7" s="1"/>
  <c r="BI7" s="1"/>
  <c r="BJ7" s="1"/>
  <c r="BK7" s="1"/>
  <c r="BL7" s="1"/>
  <c r="BE5" i="1"/>
  <c r="BD7"/>
  <c r="BF5" l="1"/>
  <c r="BE7"/>
  <c r="BG5" l="1"/>
  <c r="BF7"/>
  <c r="BH5" l="1"/>
  <c r="BG7"/>
  <c r="BI5" l="1"/>
  <c r="BH7"/>
  <c r="BJ5" l="1"/>
  <c r="BI7"/>
  <c r="BK5" l="1"/>
  <c r="BJ7"/>
  <c r="BL5" l="1"/>
  <c r="BK7"/>
  <c r="BM5" l="1"/>
  <c r="BM7" s="1"/>
  <c r="BL7"/>
</calcChain>
</file>

<file path=xl/sharedStrings.xml><?xml version="1.0" encoding="utf-8"?>
<sst xmlns="http://schemas.openxmlformats.org/spreadsheetml/2006/main" count="753" uniqueCount="588">
  <si>
    <t>Afstand (m)</t>
  </si>
  <si>
    <t>Snelheid (m/s)</t>
  </si>
  <si>
    <t>m/s</t>
  </si>
  <si>
    <t>Snelheid</t>
  </si>
  <si>
    <t>tijd</t>
  </si>
  <si>
    <t>m</t>
  </si>
  <si>
    <t>s</t>
  </si>
  <si>
    <t xml:space="preserve">t3 = 2 </t>
  </si>
  <si>
    <t xml:space="preserve">t2 = 3 </t>
  </si>
  <si>
    <t>t3 = 2</t>
  </si>
  <si>
    <t>Weg</t>
  </si>
  <si>
    <t>Gemiddelde snelheid</t>
  </si>
  <si>
    <t>(m/s)</t>
  </si>
  <si>
    <t>BASIS BEGRIPPEN EN RELATIES BIJ BEWEGING</t>
  </si>
  <si>
    <t xml:space="preserve">Plaats = Positie = Afstand L t.o.v. een referentie punt </t>
  </si>
  <si>
    <t xml:space="preserve">t3 = </t>
  </si>
  <si>
    <t>t2 =</t>
  </si>
  <si>
    <t>Plaats</t>
  </si>
  <si>
    <t>P3 =</t>
  </si>
  <si>
    <t>P2 =</t>
  </si>
  <si>
    <t>P1 =</t>
  </si>
  <si>
    <t>Plaats (m)</t>
  </si>
  <si>
    <r>
      <rPr>
        <sz val="11"/>
        <color rgb="FFFF0000"/>
        <rFont val="Calibri"/>
        <family val="2"/>
        <scheme val="minor"/>
      </rPr>
      <t xml:space="preserve">V3 = S3/t3 </t>
    </r>
    <r>
      <rPr>
        <sz val="11"/>
        <rFont val="Calibri"/>
        <family val="2"/>
        <scheme val="minor"/>
      </rPr>
      <t xml:space="preserve"> </t>
    </r>
  </si>
  <si>
    <t>V2 = S2/t2</t>
  </si>
  <si>
    <t>V1 = S1/t1</t>
  </si>
  <si>
    <r>
      <rPr>
        <sz val="11"/>
        <color rgb="FFFF0000"/>
        <rFont val="Calibri"/>
        <family val="2"/>
        <scheme val="minor"/>
      </rPr>
      <t xml:space="preserve">V3 =S3/t3 </t>
    </r>
    <r>
      <rPr>
        <sz val="11"/>
        <rFont val="Calibri"/>
        <family val="2"/>
        <scheme val="minor"/>
      </rPr>
      <t xml:space="preserve"> </t>
    </r>
  </si>
  <si>
    <t>S3 = V3*t3</t>
  </si>
  <si>
    <t>S2 = V2*t2</t>
  </si>
  <si>
    <t>S1 = V1*t1</t>
  </si>
  <si>
    <t>Stot=</t>
  </si>
  <si>
    <t>Stot = 3+6+2=11</t>
  </si>
  <si>
    <t>PIJL S2 WIJST ANDERE KANT OP</t>
  </si>
  <si>
    <t xml:space="preserve">S2 = V2*t2 </t>
  </si>
  <si>
    <t>WAARDEN VAN S2 EN V2 ZIJN NU NEGATIEF</t>
  </si>
  <si>
    <t>Raaklijn</t>
  </si>
  <si>
    <t>Vgem = 8</t>
  </si>
  <si>
    <t>Vgem = 7</t>
  </si>
  <si>
    <t>Vgem = 6</t>
  </si>
  <si>
    <t>Vgem = 5</t>
  </si>
  <si>
    <t>V(t=2) = 4</t>
  </si>
  <si>
    <t xml:space="preserve">     Differentiaal coefficient</t>
  </si>
  <si>
    <t xml:space="preserve">     Differentie coefficienten</t>
  </si>
  <si>
    <t>Stap oneindig klein</t>
  </si>
  <si>
    <t>Stap eindig  (discreet)</t>
  </si>
  <si>
    <t>Vgem = ΔS / Δt</t>
  </si>
  <si>
    <t>Merk op:</t>
  </si>
  <si>
    <t>v = n * c * t^(n-1)</t>
  </si>
  <si>
    <t>Meer algemeen:</t>
  </si>
  <si>
    <t>Controleer dit maar voor andere waarden van t</t>
  </si>
  <si>
    <t>S = c * t^n</t>
  </si>
  <si>
    <t>y= c * x^n</t>
  </si>
  <si>
    <t>Eerste afgeleide</t>
  </si>
  <si>
    <t>Machtsfunctie</t>
  </si>
  <si>
    <t>y' = 2 * t</t>
  </si>
  <si>
    <t>y = 2 * t^3</t>
  </si>
  <si>
    <t>y' = 6 * t^2</t>
  </si>
  <si>
    <t>Tweede afgeleide</t>
  </si>
  <si>
    <t>y" = 2</t>
  </si>
  <si>
    <t>y" = 12 * t</t>
  </si>
  <si>
    <t>y' = dy/dt = d/dt y = y</t>
  </si>
  <si>
    <t>Verschillende schrijfwijzen voor hetzelfde</t>
  </si>
  <si>
    <t xml:space="preserve">Noemen we differentieren met </t>
  </si>
  <si>
    <t>Zelfde regel nog een keer toepassen op y'</t>
  </si>
  <si>
    <t>y" = n*(n-1) * c * x^(n-2)</t>
  </si>
  <si>
    <t>P3 = 2+2+6+3=13</t>
  </si>
  <si>
    <t>P2 = 2+2+6=10</t>
  </si>
  <si>
    <t>P1 = 2+2=4</t>
  </si>
  <si>
    <t>y = constante</t>
  </si>
  <si>
    <t>y' = 0</t>
  </si>
  <si>
    <t>y" = 0</t>
  </si>
  <si>
    <t>y' = a</t>
  </si>
  <si>
    <t>Derde machtsfucntie</t>
  </si>
  <si>
    <t>Kwadratische functie</t>
  </si>
  <si>
    <t>Lineaire lijn</t>
  </si>
  <si>
    <t>y' = 2  a x + b</t>
  </si>
  <si>
    <t>y" = 2a</t>
  </si>
  <si>
    <t>Parabool algemeen</t>
  </si>
  <si>
    <t>DIFFERENTIEREN (VAN MACHTSFUNCTIES)</t>
  </si>
  <si>
    <t>Voorbeelden</t>
  </si>
  <si>
    <r>
      <t>y = a*</t>
    </r>
    <r>
      <rPr>
        <b/>
        <sz val="11"/>
        <color theme="1"/>
        <rFont val="Calibri"/>
        <family val="2"/>
      </rPr>
      <t>√</t>
    </r>
    <r>
      <rPr>
        <b/>
        <sz val="11"/>
        <color theme="1"/>
        <rFont val="Calibri"/>
        <family val="2"/>
        <scheme val="minor"/>
      </rPr>
      <t>x = a*x ^0,5</t>
    </r>
  </si>
  <si>
    <t>y"= -(a/4)*x^(-1,5)</t>
  </si>
  <si>
    <t>2e machts wortel</t>
  </si>
  <si>
    <t>Horizontale lijn</t>
  </si>
  <si>
    <t>Bij een som differentieer je elke term</t>
  </si>
  <si>
    <t>Let op breuken en tekens</t>
  </si>
  <si>
    <t>EEN AFGELEIDE WORDT ALTIJD EEN MACHT LAGER DAN WAARVAN AFGELEID</t>
  </si>
  <si>
    <r>
      <t>y" = dy'/dt = d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y/dt</t>
    </r>
    <r>
      <rPr>
        <vertAlign val="super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= d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/dt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y = y</t>
    </r>
  </si>
  <si>
    <t>Zet exponent ervoor</t>
  </si>
  <si>
    <t>Verminder exponent met 1</t>
  </si>
  <si>
    <r>
      <t>y</t>
    </r>
    <r>
      <rPr>
        <b/>
        <sz val="14"/>
        <color rgb="FFFF0000"/>
        <rFont val="Calibri"/>
        <family val="2"/>
        <scheme val="minor"/>
      </rPr>
      <t>'</t>
    </r>
    <r>
      <rPr>
        <b/>
        <sz val="14"/>
        <rFont val="Calibri"/>
        <family val="2"/>
        <scheme val="minor"/>
      </rPr>
      <t xml:space="preserve">= </t>
    </r>
    <r>
      <rPr>
        <b/>
        <sz val="14"/>
        <color rgb="FFFF0000"/>
        <rFont val="Calibri"/>
        <family val="2"/>
        <scheme val="minor"/>
      </rPr>
      <t>n</t>
    </r>
    <r>
      <rPr>
        <b/>
        <sz val="14"/>
        <rFont val="Calibri"/>
        <family val="2"/>
        <scheme val="minor"/>
      </rPr>
      <t>* c * x^(n</t>
    </r>
    <r>
      <rPr>
        <b/>
        <sz val="14"/>
        <color rgb="FFFF0000"/>
        <rFont val="Calibri"/>
        <family val="2"/>
        <scheme val="minor"/>
      </rPr>
      <t>-1</t>
    </r>
    <r>
      <rPr>
        <b/>
        <sz val="14"/>
        <rFont val="Calibri"/>
        <family val="2"/>
        <scheme val="minor"/>
      </rPr>
      <t>)</t>
    </r>
  </si>
  <si>
    <t>Zet accent bij y</t>
  </si>
  <si>
    <t>REGEL:</t>
  </si>
  <si>
    <t>Enzovoorts</t>
  </si>
  <si>
    <t>Afgeleide = r.c. = 0</t>
  </si>
  <si>
    <t>y'= (a/2)*x^(-0,5)</t>
  </si>
  <si>
    <t>Lineaire lijn door oorsprong</t>
  </si>
  <si>
    <t>Functie</t>
  </si>
  <si>
    <t>1e afgeleide</t>
  </si>
  <si>
    <t>2e afgeleide</t>
  </si>
  <si>
    <t>Aanduiding voor y</t>
  </si>
  <si>
    <t>dezelfde y' opleveren</t>
  </si>
  <si>
    <t>a=</t>
  </si>
  <si>
    <t>a</t>
  </si>
  <si>
    <t>Vo</t>
  </si>
  <si>
    <t>So</t>
  </si>
  <si>
    <t>P (m)</t>
  </si>
  <si>
    <t>V (m/s)</t>
  </si>
  <si>
    <t>A (m/s^2)</t>
  </si>
  <si>
    <t>V2 (m/s)</t>
  </si>
  <si>
    <t xml:space="preserve">S1 t.g.v. A </t>
  </si>
  <si>
    <t>S t.g.v. A en VO</t>
  </si>
  <si>
    <t>HET OPPERVLAK RESULTEERD IN EEN PIJL AAN DE RECHTERKANT</t>
  </si>
  <si>
    <t>INTEGREREN</t>
  </si>
  <si>
    <t>moet je eerste de primitieven van die functie bepalen</t>
  </si>
  <si>
    <t>waaronder je het oppervlak moet bepalen</t>
  </si>
  <si>
    <t xml:space="preserve">Feitelijk ben je dan omgekeerd aan het differentieren. </t>
  </si>
  <si>
    <t>y(x2)-y(x1) = oppervlak onder y'  tussen x2 en x1</t>
  </si>
  <si>
    <t xml:space="preserve">Als je het oppervlak onder een functie moet bepalen, </t>
  </si>
  <si>
    <t>DIFFERENTIEREN EN INTEGREREN</t>
  </si>
  <si>
    <t>SNELHEDEN ZIJN GELIJK AAN DE RICHTINGSCOEFFICIENTEN</t>
  </si>
  <si>
    <t>Voor enkele voorbeelden van de primitieven van bovenstaande functies y' zie</t>
  </si>
  <si>
    <t>Omdat het oppervlak volgt uit een verschil valt de constante daarbij steeds weg.</t>
  </si>
  <si>
    <t>GELDT OOK OMGEKEERD</t>
  </si>
  <si>
    <r>
      <rPr>
        <b/>
        <sz val="11"/>
        <color rgb="FFFF0000"/>
        <rFont val="Calibri"/>
        <family val="2"/>
        <scheme val="minor"/>
      </rPr>
      <t xml:space="preserve">V3 =S3/t3 </t>
    </r>
    <r>
      <rPr>
        <b/>
        <sz val="11"/>
        <rFont val="Calibri"/>
        <family val="2"/>
        <scheme val="minor"/>
      </rPr>
      <t xml:space="preserve"> </t>
    </r>
  </si>
  <si>
    <r>
      <rPr>
        <b/>
        <sz val="11"/>
        <color rgb="FFFF0000"/>
        <rFont val="Calibri"/>
        <family val="2"/>
        <scheme val="minor"/>
      </rPr>
      <t>S3</t>
    </r>
    <r>
      <rPr>
        <b/>
        <sz val="11"/>
        <color theme="1"/>
        <rFont val="Calibri"/>
        <family val="2"/>
        <scheme val="minor"/>
      </rPr>
      <t xml:space="preserve"> = 13 - 10 = 3 </t>
    </r>
  </si>
  <si>
    <r>
      <rPr>
        <b/>
        <sz val="11"/>
        <color rgb="FFC00000"/>
        <rFont val="Calibri"/>
        <family val="2"/>
        <scheme val="minor"/>
      </rPr>
      <t>V3</t>
    </r>
    <r>
      <rPr>
        <b/>
        <sz val="11"/>
        <color theme="1"/>
        <rFont val="Calibri"/>
        <family val="2"/>
        <scheme val="minor"/>
      </rPr>
      <t xml:space="preserve"> = 3/2 = 1,5</t>
    </r>
  </si>
  <si>
    <r>
      <rPr>
        <b/>
        <sz val="11"/>
        <color theme="6" tint="-0.499984740745262"/>
        <rFont val="Calibri"/>
        <family val="2"/>
        <scheme val="minor"/>
      </rPr>
      <t>S2</t>
    </r>
    <r>
      <rPr>
        <b/>
        <sz val="11"/>
        <color theme="1"/>
        <rFont val="Calibri"/>
        <family val="2"/>
        <scheme val="minor"/>
      </rPr>
      <t xml:space="preserve"> = 10 - 4 = 6 </t>
    </r>
  </si>
  <si>
    <r>
      <rPr>
        <b/>
        <sz val="11"/>
        <color theme="6" tint="-0.499984740745262"/>
        <rFont val="Calibri"/>
        <family val="2"/>
        <scheme val="minor"/>
      </rPr>
      <t>V2</t>
    </r>
    <r>
      <rPr>
        <b/>
        <sz val="11"/>
        <color theme="1"/>
        <rFont val="Calibri"/>
        <family val="2"/>
        <scheme val="minor"/>
      </rPr>
      <t xml:space="preserve"> = 6/3 = 2</t>
    </r>
  </si>
  <si>
    <r>
      <t>S</t>
    </r>
    <r>
      <rPr>
        <b/>
        <sz val="11"/>
        <color rgb="FFFF00FF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= 4 - 2 = 2 </t>
    </r>
  </si>
  <si>
    <r>
      <rPr>
        <b/>
        <sz val="11"/>
        <color rgb="FFFF00FF"/>
        <rFont val="Calibri"/>
        <family val="2"/>
        <scheme val="minor"/>
      </rPr>
      <t xml:space="preserve">V1 </t>
    </r>
    <r>
      <rPr>
        <b/>
        <sz val="11"/>
        <color theme="1"/>
        <rFont val="Calibri"/>
        <family val="2"/>
        <scheme val="minor"/>
      </rPr>
      <t xml:space="preserve">= 2/2 =1 </t>
    </r>
  </si>
  <si>
    <r>
      <rPr>
        <b/>
        <sz val="11"/>
        <color rgb="FFFF0000"/>
        <rFont val="Calibri"/>
        <family val="2"/>
        <scheme val="minor"/>
      </rPr>
      <t>S3</t>
    </r>
    <r>
      <rPr>
        <b/>
        <sz val="11"/>
        <color theme="1"/>
        <rFont val="Calibri"/>
        <family val="2"/>
        <scheme val="minor"/>
      </rPr>
      <t xml:space="preserve"> = </t>
    </r>
  </si>
  <si>
    <r>
      <rPr>
        <b/>
        <sz val="11"/>
        <color rgb="FFC00000"/>
        <rFont val="Calibri"/>
        <family val="2"/>
        <scheme val="minor"/>
      </rPr>
      <t>V3</t>
    </r>
    <r>
      <rPr>
        <b/>
        <sz val="11"/>
        <color theme="1"/>
        <rFont val="Calibri"/>
        <family val="2"/>
        <scheme val="minor"/>
      </rPr>
      <t xml:space="preserve"> = </t>
    </r>
  </si>
  <si>
    <r>
      <rPr>
        <b/>
        <sz val="11"/>
        <color theme="6" tint="-0.499984740745262"/>
        <rFont val="Calibri"/>
        <family val="2"/>
        <scheme val="minor"/>
      </rPr>
      <t>S2</t>
    </r>
    <r>
      <rPr>
        <b/>
        <sz val="11"/>
        <color theme="1"/>
        <rFont val="Calibri"/>
        <family val="2"/>
        <scheme val="minor"/>
      </rPr>
      <t xml:space="preserve"> = </t>
    </r>
  </si>
  <si>
    <r>
      <rPr>
        <b/>
        <sz val="11"/>
        <color theme="6" tint="-0.499984740745262"/>
        <rFont val="Calibri"/>
        <family val="2"/>
        <scheme val="minor"/>
      </rPr>
      <t>V2</t>
    </r>
    <r>
      <rPr>
        <b/>
        <sz val="11"/>
        <color theme="1"/>
        <rFont val="Calibri"/>
        <family val="2"/>
        <scheme val="minor"/>
      </rPr>
      <t xml:space="preserve"> = </t>
    </r>
  </si>
  <si>
    <r>
      <t xml:space="preserve"> S</t>
    </r>
    <r>
      <rPr>
        <b/>
        <sz val="11"/>
        <color rgb="FFFF00FF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= </t>
    </r>
  </si>
  <si>
    <r>
      <rPr>
        <b/>
        <sz val="11"/>
        <color rgb="FFFF00FF"/>
        <rFont val="Calibri"/>
        <family val="2"/>
        <scheme val="minor"/>
      </rPr>
      <t xml:space="preserve">V1 </t>
    </r>
    <r>
      <rPr>
        <b/>
        <sz val="11"/>
        <color theme="1"/>
        <rFont val="Calibri"/>
        <family val="2"/>
        <scheme val="minor"/>
      </rPr>
      <t xml:space="preserve">=  </t>
    </r>
  </si>
  <si>
    <r>
      <rPr>
        <b/>
        <sz val="11"/>
        <color rgb="FFFF0000"/>
        <rFont val="Calibri"/>
        <family val="2"/>
        <scheme val="minor"/>
      </rPr>
      <t xml:space="preserve">V3 = S3/t3 </t>
    </r>
    <r>
      <rPr>
        <b/>
        <sz val="11"/>
        <rFont val="Calibri"/>
        <family val="2"/>
        <scheme val="minor"/>
      </rPr>
      <t xml:space="preserve"> </t>
    </r>
  </si>
  <si>
    <t>Denk bij primitieven aan primaten = voorlopers</t>
  </si>
  <si>
    <t xml:space="preserve">Familie van functies die </t>
  </si>
  <si>
    <t>LIJKT RAAR DOOR VERSCHILLENDE SCHALEN</t>
  </si>
  <si>
    <t>V t.g.v A &amp; V0 (m/s)</t>
  </si>
  <si>
    <t>V t.g.v. A (m/s)</t>
  </si>
  <si>
    <t xml:space="preserve">aan verschil V1 in </t>
  </si>
  <si>
    <t>snelheidsdiagram</t>
  </si>
  <si>
    <t>Oppervlakten zijn gelijk aan verschillen</t>
  </si>
  <si>
    <t xml:space="preserve">Oppervlak is gelijk </t>
  </si>
  <si>
    <t>Verplaatsing</t>
  </si>
  <si>
    <t>= Positie</t>
  </si>
  <si>
    <t>= Verandering van positie</t>
  </si>
  <si>
    <t>Position</t>
  </si>
  <si>
    <t>ENGELS</t>
  </si>
  <si>
    <t>NEDERLANDS</t>
  </si>
  <si>
    <t>Velocity</t>
  </si>
  <si>
    <t xml:space="preserve">Eenparig </t>
  </si>
  <si>
    <t>Constante snelheid</t>
  </si>
  <si>
    <t xml:space="preserve">Eenparig versneld </t>
  </si>
  <si>
    <t>Constante versnelling</t>
  </si>
  <si>
    <t>Snelheid gerelateerd aan plaats (op tijdstip t)</t>
  </si>
  <si>
    <t>Displacement</t>
  </si>
  <si>
    <t>Distance</t>
  </si>
  <si>
    <t>Speed</t>
  </si>
  <si>
    <t>x en p staan voor plaats</t>
  </si>
  <si>
    <t>Snelheid gerelateerd aan weg gedurende periode</t>
  </si>
  <si>
    <t>Relatieve snelheid</t>
  </si>
  <si>
    <t>remtijd</t>
  </si>
  <si>
    <t>reactietijd    = tijd voordat geremd wordt</t>
  </si>
  <si>
    <t xml:space="preserve">   = tijd waarin vertraagd wordt</t>
  </si>
  <si>
    <t xml:space="preserve">remafstand = weg afgelegd tijdens het remmen </t>
  </si>
  <si>
    <t>reactieafstand = weg afgelegd voordat geremd wordt</t>
  </si>
  <si>
    <t>stopafstand = reactieafstand + remafstand = weg gedurende reactietijd en remtijd</t>
  </si>
  <si>
    <t xml:space="preserve">343 m/s </t>
  </si>
  <si>
    <t>Lichtsnelheid</t>
  </si>
  <si>
    <t>300 * 10^6 m/s</t>
  </si>
  <si>
    <t>(in vacuum, maar in lucht nagenoeg gelijk)</t>
  </si>
  <si>
    <t>(in lucht van 20 graden C)</t>
  </si>
  <si>
    <t>Geluidsnelheid</t>
  </si>
  <si>
    <t>= 1 Mach</t>
  </si>
  <si>
    <t>Meten</t>
  </si>
  <si>
    <t>Stroboscoop</t>
  </si>
  <si>
    <t>Videometing</t>
  </si>
  <si>
    <t>Ultrasoon</t>
  </si>
  <si>
    <t>Lasergun</t>
  </si>
  <si>
    <t>Radar</t>
  </si>
  <si>
    <t>Vgem = (Veind + Vbegin)/2</t>
  </si>
  <si>
    <t>(geldt alleen bij eenparig)</t>
  </si>
  <si>
    <t>Vrije val (als luchtweerstand verwaarloosd mag worden)</t>
  </si>
  <si>
    <t>t=</t>
  </si>
  <si>
    <t>= Richtingscoefficient van raaklijn aan plaats-tijd grafiek</t>
  </si>
  <si>
    <t xml:space="preserve">Richting is t.o.v. een duidelijk referentiekader </t>
  </si>
  <si>
    <t>Lengte = waarde = grootte</t>
  </si>
  <si>
    <t>Value</t>
  </si>
  <si>
    <t>Direction</t>
  </si>
  <si>
    <t>Snelheid V</t>
  </si>
  <si>
    <t>P0 =2</t>
  </si>
  <si>
    <t>P2 =4-6=-2</t>
  </si>
  <si>
    <t>P3 =-2+3=1</t>
  </si>
  <si>
    <t>= snelheid t.o.v. iets anders (dat ook beweegt)</t>
  </si>
  <si>
    <t>ΔX en ΔP</t>
  </si>
  <si>
    <t>Weg in de betekenis van Rit en afgelegde afstand</t>
  </si>
  <si>
    <t xml:space="preserve">Veel verwarring door meerdere betekenissen van woorden en slordig taalgebruik in de dagelijkse praktijk. </t>
  </si>
  <si>
    <t>In natuurkunde moet je altijd precies en duidelijk zijn</t>
  </si>
  <si>
    <t>Afstand, weg en snelheid</t>
  </si>
  <si>
    <t>= Weg in de zin van rit/tijdperiode die hoort bij die rit</t>
  </si>
  <si>
    <t>Als alleen V of v dan plaats en verplaatsing gerelateerd</t>
  </si>
  <si>
    <t>Zeker in de natuurkunde.</t>
  </si>
  <si>
    <t>Ook wordt vaak kortweg over snelheid V gesproken, terwijl feitelijk Vgem bedoeld wordt.</t>
  </si>
  <si>
    <r>
      <t xml:space="preserve">Weg in de zin van verplaatsing </t>
    </r>
    <r>
      <rPr>
        <b/>
        <sz val="11"/>
        <color theme="1"/>
        <rFont val="Calibri"/>
        <family val="2"/>
        <scheme val="minor"/>
      </rPr>
      <t/>
    </r>
  </si>
  <si>
    <t>Weg S</t>
  </si>
  <si>
    <t>Weg W</t>
  </si>
  <si>
    <t>Vgem</t>
  </si>
  <si>
    <r>
      <t xml:space="preserve">Vx, Vp, </t>
    </r>
    <r>
      <rPr>
        <b/>
        <sz val="14"/>
        <color rgb="FFFF0000"/>
        <rFont val="Calibri"/>
        <family val="2"/>
        <scheme val="minor"/>
      </rPr>
      <t>V</t>
    </r>
    <r>
      <rPr>
        <sz val="14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of </t>
    </r>
    <r>
      <rPr>
        <sz val="11"/>
        <color theme="1"/>
        <rFont val="Calibri"/>
        <family val="2"/>
      </rPr>
      <t>ΔV</t>
    </r>
  </si>
  <si>
    <t>In de dagelijkse praktijk worden X, P, L, S en W vaak slordig door elkaar gebruikt</t>
  </si>
  <si>
    <t>Vaak is Weg S = Weg W en V= Vgem, en kun je uit de context opmaken wat er bedoeld wordt.</t>
  </si>
  <si>
    <t>Slordig gebruik is echter vaak de oorzaak van onduidelijkheid, misverstanden en fouten.</t>
  </si>
  <si>
    <t>Om dit te voorkomen moet je daarom steeds (voldoende tot volstrekt) duidelijk en nauwkeurig  aangeven wat je precies bedoeld.</t>
  </si>
  <si>
    <t>W3=</t>
  </si>
  <si>
    <t>W2=</t>
  </si>
  <si>
    <t>W1=</t>
  </si>
  <si>
    <t xml:space="preserve">Vgem = </t>
  </si>
  <si>
    <t>P0=</t>
  </si>
  <si>
    <t>P0= 2</t>
  </si>
  <si>
    <t>W3= 3</t>
  </si>
  <si>
    <t>W2= 6</t>
  </si>
  <si>
    <t>W1= 2</t>
  </si>
  <si>
    <t>Vgem = 11/7 = 1,57</t>
  </si>
  <si>
    <t xml:space="preserve">Vgem = 8/5 = 1,6 </t>
  </si>
  <si>
    <t>Wtot = 2+6+3=11</t>
  </si>
  <si>
    <t>Snelheden zijn gelijk aan richtingscoeffcienten</t>
  </si>
  <si>
    <t>Hier berekent m.b.v. gemiddelde over periode</t>
  </si>
  <si>
    <t>Deze snelheden verschillen echter van Vgem</t>
  </si>
  <si>
    <t>Weg W (m)</t>
  </si>
  <si>
    <t>Wtot=</t>
  </si>
  <si>
    <t>Hier Stot = Wtot</t>
  </si>
  <si>
    <t>W3=3</t>
  </si>
  <si>
    <t>W2=|S2|=6</t>
  </si>
  <si>
    <t>W1=2</t>
  </si>
  <si>
    <t>Stot = 3 -6 + 2= -1</t>
  </si>
  <si>
    <t>Wtot=3+6+3=11</t>
  </si>
  <si>
    <t>Vgem = 2/2=1</t>
  </si>
  <si>
    <r>
      <rPr>
        <b/>
        <sz val="11"/>
        <color theme="6" tint="-0.499984740745262"/>
        <rFont val="Calibri"/>
        <family val="2"/>
        <scheme val="minor"/>
      </rPr>
      <t>S2</t>
    </r>
    <r>
      <rPr>
        <b/>
        <sz val="11"/>
        <color theme="1"/>
        <rFont val="Calibri"/>
        <family val="2"/>
        <scheme val="minor"/>
      </rPr>
      <t xml:space="preserve"> = -2 -4 = - 6 </t>
    </r>
  </si>
  <si>
    <r>
      <rPr>
        <b/>
        <sz val="11"/>
        <color theme="6" tint="-0.499984740745262"/>
        <rFont val="Calibri"/>
        <family val="2"/>
        <scheme val="minor"/>
      </rPr>
      <t>V2</t>
    </r>
    <r>
      <rPr>
        <b/>
        <sz val="11"/>
        <color theme="1"/>
        <rFont val="Calibri"/>
        <family val="2"/>
        <scheme val="minor"/>
      </rPr>
      <t xml:space="preserve"> = - 6/3 = - 2</t>
    </r>
  </si>
  <si>
    <r>
      <rPr>
        <b/>
        <sz val="11"/>
        <color rgb="FFFF00FF"/>
        <rFont val="Calibri"/>
        <family val="2"/>
        <scheme val="minor"/>
      </rPr>
      <t>S1</t>
    </r>
    <r>
      <rPr>
        <b/>
        <sz val="11"/>
        <color theme="1"/>
        <rFont val="Calibri"/>
        <family val="2"/>
        <scheme val="minor"/>
      </rPr>
      <t xml:space="preserve"> = 4 - 2 = 2 </t>
    </r>
  </si>
  <si>
    <t xml:space="preserve">WEG S = OPPERVLAK ONDER SNELHEIDS GRAFIEK </t>
  </si>
  <si>
    <t>P3 ≠ Stot ≠ Wtot</t>
  </si>
  <si>
    <t xml:space="preserve">Weg S = Verschil in plaats of positie </t>
  </si>
  <si>
    <t>Weg W = Rit</t>
  </si>
  <si>
    <t>Weg W = Afgelegde Afstand</t>
  </si>
  <si>
    <t>Vectoren (grootte en richting)</t>
  </si>
  <si>
    <t>Geen Vectoren (geen richting)</t>
  </si>
  <si>
    <t xml:space="preserve">Weg = S = Verschil in plaats of positie </t>
  </si>
  <si>
    <t>Y-as</t>
  </si>
  <si>
    <t xml:space="preserve">Weg S geef je aan als pijl </t>
  </si>
  <si>
    <r>
      <t xml:space="preserve">P3 </t>
    </r>
    <r>
      <rPr>
        <b/>
        <sz val="11"/>
        <color theme="1"/>
        <rFont val="Calibri"/>
        <family val="2"/>
      </rPr>
      <t xml:space="preserve">≠ Wtot </t>
    </r>
  </si>
  <si>
    <t>Is niet altijd zo</t>
  </si>
  <si>
    <t>Vgem = 2/2 = 1</t>
  </si>
  <si>
    <t xml:space="preserve">VERHOUDING LENGTE PIJL EN OPPERVLAK </t>
  </si>
  <si>
    <t xml:space="preserve">Zie verder op blad B2 </t>
  </si>
  <si>
    <r>
      <t xml:space="preserve">     In de Limiet </t>
    </r>
    <r>
      <rPr>
        <b/>
        <sz val="11"/>
        <color theme="1"/>
        <rFont val="Calibri"/>
        <family val="2"/>
      </rPr>
      <t>Δt --&gt;  0 gaat Vgem over in de momentane snelheid V(t)</t>
    </r>
  </si>
  <si>
    <t xml:space="preserve">    = richtingscoefficient van raaklijn aan plaatstijd diagram op tijdstip t</t>
  </si>
  <si>
    <t>v(t) = 2*t</t>
  </si>
  <si>
    <t>s(t)  = t^2</t>
  </si>
  <si>
    <t xml:space="preserve">Dit is de familie van functies waarvan de 1e afgeleide hetzelfde is als de functie </t>
  </si>
  <si>
    <t>Met Plaats P = Weg S = Weg W</t>
  </si>
  <si>
    <t>Merk op dat constante beginwaarden bij het differentieren wegvalllen.</t>
  </si>
  <si>
    <t>Aan dergelijke functies moet je altijd een  constante toevoegen.</t>
  </si>
  <si>
    <t xml:space="preserve">die staat voor de vooralsnog onbekende beginwaarde </t>
  </si>
  <si>
    <t>Beginwaarden S0 en V0</t>
  </si>
  <si>
    <t>Lineair toenemende versnelling</t>
  </si>
  <si>
    <t>Nu met:</t>
  </si>
  <si>
    <t>aangegeven in het plaats/weg diagram</t>
  </si>
  <si>
    <t>P en S zijn nu derdegraads functies</t>
  </si>
  <si>
    <t>P heeft drie termen</t>
  </si>
  <si>
    <t>S heeft 2 termen</t>
  </si>
  <si>
    <t xml:space="preserve">Je gebruikt deze functies om de toenamen </t>
  </si>
  <si>
    <t>uit te rekenen tussen t1 --&gt; t2</t>
  </si>
  <si>
    <t>Toename tussen t1 en  t2 (met t1 &gt; 0)</t>
  </si>
  <si>
    <t>GEEN VECTOREN (alleen een waarde en geen richting)</t>
  </si>
  <si>
    <r>
      <rPr>
        <sz val="11"/>
        <color rgb="FFFF0000"/>
        <rFont val="Calibri"/>
        <family val="2"/>
        <scheme val="minor"/>
      </rPr>
      <t>= gemiddelde gedurende bepaalde tijd</t>
    </r>
    <r>
      <rPr>
        <sz val="11"/>
        <color theme="1"/>
        <rFont val="Calibri"/>
        <family val="2"/>
        <scheme val="minor"/>
      </rPr>
      <t xml:space="preserve"> (NIET ONEINDIG KLEIN)</t>
    </r>
  </si>
  <si>
    <t>ALLEEN VOORUIT</t>
  </si>
  <si>
    <t>VERTICALE SCHALEN ZIJN NU ANDERS</t>
  </si>
  <si>
    <t>VOORUIT, ACHTERUIT, VOORUIT</t>
  </si>
  <si>
    <t>Eenparig versnelde beweging</t>
  </si>
  <si>
    <t>Vooruit, Achteruit, Vooruit</t>
  </si>
  <si>
    <t>Alleen in dit voorbeeld is in periode t1    Vgem=V1</t>
  </si>
  <si>
    <t>Versnelling is constant</t>
  </si>
  <si>
    <t>Constante kracht op massa</t>
  </si>
  <si>
    <t>Lineair toenemende kracht op massa</t>
  </si>
  <si>
    <t>Bij een verschil valt er een constante weg</t>
  </si>
  <si>
    <r>
      <rPr>
        <b/>
        <sz val="11"/>
        <color rgb="FFFF0000"/>
        <rFont val="Calibri"/>
        <family val="2"/>
        <scheme val="minor"/>
      </rPr>
      <t>VECTOREN MET GROOTTE EN RICHTING  (net als bij krachten aangeven met een pijl)</t>
    </r>
    <r>
      <rPr>
        <sz val="11"/>
        <color rgb="FFFF0000"/>
        <rFont val="Calibri"/>
        <family val="2"/>
        <scheme val="minor"/>
      </rPr>
      <t xml:space="preserve"> </t>
    </r>
  </si>
  <si>
    <t>WEG S = SOM OPPERVLAKTEN ONDER SNELHEIDS GRAFIEK MET BEHOUD VAN TEKEN</t>
  </si>
  <si>
    <t xml:space="preserve">WEG W = SOM ABSOLUTE WAARDEN VAN OPPERVLAKTEN ONDER SNELHEIDS GRAFIEK </t>
  </si>
  <si>
    <t>P heeft nu 3 termen met VO en P0 erin</t>
  </si>
  <si>
    <t>S heeft 2 termen met VO erin</t>
  </si>
  <si>
    <t>Is hier som van 3 pijlen</t>
  </si>
  <si>
    <t>Is hier som van 2 pijlen</t>
  </si>
  <si>
    <t>V heeft 2 termen</t>
  </si>
  <si>
    <t>VAN DE RAAKLIJN AAN PLAATS-TIJD DIAGRAM</t>
  </si>
  <si>
    <r>
      <t xml:space="preserve">DEZE BEPAAL JE M.B.V DIFFERENTIECOEFFICIENTEN V = </t>
    </r>
    <r>
      <rPr>
        <b/>
        <sz val="11"/>
        <color theme="1"/>
        <rFont val="Calibri"/>
        <family val="2"/>
      </rPr>
      <t>ΔS / Δt</t>
    </r>
  </si>
  <si>
    <t>HET VERSCHIL IN FUNCTIE S = OPPERVLAK ONDER SNELHEIDSLIJN</t>
  </si>
  <si>
    <t>TUSSEN DEZELFDE GRENZEN OP DE X-AS</t>
  </si>
  <si>
    <t xml:space="preserve">LENGTE PIJL = OPPERVLAK    </t>
  </si>
  <si>
    <t>OPPERVLAK = LENGTE PIJL IN SNELHEIDSDIAGRAM</t>
  </si>
  <si>
    <t>OPPERVLAK = LENGTE PIJL IN PLAATSDIAGRAM</t>
  </si>
  <si>
    <t>LENGTE PIJL = OPPERVLAK ONDER SNELHEIDSLIJN</t>
  </si>
  <si>
    <t>Omdat snelheden</t>
  </si>
  <si>
    <t>hier constant zijn</t>
  </si>
  <si>
    <t>Eenparige beweging</t>
  </si>
  <si>
    <t>y' = A = a</t>
  </si>
  <si>
    <t>y' = V= a t</t>
  </si>
  <si>
    <t>y'' = A = a</t>
  </si>
  <si>
    <t>y  = at + VO</t>
  </si>
  <si>
    <t xml:space="preserve">y = V = a t </t>
  </si>
  <si>
    <t>y = S = 1/2 a t^2</t>
  </si>
  <si>
    <t>y = t^2</t>
  </si>
  <si>
    <t xml:space="preserve">y = a * t </t>
  </si>
  <si>
    <t>y = a * t + b</t>
  </si>
  <si>
    <t>y =a * x^2 + b * x + c</t>
  </si>
  <si>
    <t>y = 1/2 a t^2 +P0</t>
  </si>
  <si>
    <t>y = t^2 + c</t>
  </si>
  <si>
    <t>y = 2*t^3 + c</t>
  </si>
  <si>
    <t>y = k</t>
  </si>
  <si>
    <t>y = a*t + c</t>
  </si>
  <si>
    <t>y = a x^2 + bx + d</t>
  </si>
  <si>
    <r>
      <t>y = a*</t>
    </r>
    <r>
      <rPr>
        <b/>
        <sz val="11"/>
        <color theme="1"/>
        <rFont val="Calibri"/>
        <family val="2"/>
      </rPr>
      <t>√x + c</t>
    </r>
  </si>
  <si>
    <r>
      <t xml:space="preserve">BIJ ONEINDIG KLEINE STAPJES Δt NOEM JE DIT </t>
    </r>
    <r>
      <rPr>
        <b/>
        <sz val="11"/>
        <color rgb="FFFF0000"/>
        <rFont val="Calibri"/>
        <family val="2"/>
        <scheme val="minor"/>
      </rPr>
      <t>DIFFERENTIEREN</t>
    </r>
  </si>
  <si>
    <r>
      <t xml:space="preserve">OPPERVLAK BEREKENEN HEET </t>
    </r>
    <r>
      <rPr>
        <b/>
        <sz val="11"/>
        <color rgb="FFFF0000"/>
        <rFont val="Calibri"/>
        <family val="2"/>
        <scheme val="minor"/>
      </rPr>
      <t>INTEGREREN</t>
    </r>
  </si>
  <si>
    <t>EN SPREEK JE VAN AFGELEIDE FUNCTIE V</t>
  </si>
  <si>
    <t>MEER OVER DIFFERENTIEREN EN INTEGREREN BIJ WISKUNDE</t>
  </si>
  <si>
    <t>De integralen van een aantal bijzondere functies kunnen exact worden  berekend m.b.v. partieel differentieren.</t>
  </si>
  <si>
    <t>Veelal worden integralen echter berekend m.b.v. numerieke methoden (som van veel kleine stapjes)</t>
  </si>
  <si>
    <t xml:space="preserve">Voor differentieren er zijn nog andere rekenregels (productregel en quotientregel) </t>
  </si>
  <si>
    <t>Er zijn ook formules voor de exacte integralen voor dergelijke functies, voor inhouden en voor omwentelingslichamen.</t>
  </si>
  <si>
    <t>GRAFISCHE REKENMACHINE</t>
  </si>
  <si>
    <t>Druk op y links boven</t>
  </si>
  <si>
    <r>
      <t>Voor functie in met gebruik van X,T,</t>
    </r>
    <r>
      <rPr>
        <sz val="11"/>
        <color theme="1"/>
        <rFont val="Calibri"/>
        <family val="2"/>
      </rPr>
      <t>θ,n om x in te voeren.</t>
    </r>
  </si>
  <si>
    <t>Second calc, naar beneden voor dy/dx</t>
  </si>
  <si>
    <t>Bekijk functie met graph</t>
  </si>
  <si>
    <t>Functie invoeren en bekijken</t>
  </si>
  <si>
    <t>Waarde voor afgeleide bepalen</t>
  </si>
  <si>
    <t>Geef de waarde voor x</t>
  </si>
  <si>
    <t>Dan krijg je dy/dx in het punt (x, y(x))</t>
  </si>
  <si>
    <t>Integraal berekenen</t>
  </si>
  <si>
    <r>
      <t xml:space="preserve">Second calc, naar beneden voor </t>
    </r>
    <r>
      <rPr>
        <sz val="11"/>
        <color theme="1"/>
        <rFont val="Calibri"/>
        <family val="2"/>
      </rPr>
      <t>∫ f(x) dx</t>
    </r>
  </si>
  <si>
    <t>Dan krijg je de waarde van de integraal</t>
  </si>
  <si>
    <t>Op deze wijze kun je weg S berekenen</t>
  </si>
  <si>
    <t>Geef de waarde voor ondergrens, enter, waarde voor bovengrens, enter</t>
  </si>
  <si>
    <t xml:space="preserve">Voor Weg W moet je de oppervlakten boven en onder de X-as apart berekenen met de bijbehorende grenzen. </t>
  </si>
  <si>
    <t>(x staat dan voor v of a)</t>
  </si>
  <si>
    <t>Dit kan al met je grafische rekenmachine.</t>
  </si>
  <si>
    <t>LENGTE PIJL  = OPPERVLAK ONDER VERSNELLINGSLIJN</t>
  </si>
  <si>
    <t>R.C. = WAARDE V = a*t</t>
  </si>
  <si>
    <t>R.C. IN PLAATS-TIJD DIAGRAM = WAARDE A = a</t>
  </si>
  <si>
    <t xml:space="preserve">= richtingscoefficient raaklijn in punt (x, y(x)) </t>
  </si>
  <si>
    <t>Stel zo nodig grenzen in onder window (Voor een negatieve coordinaat gebruik je de min (-) links van Enter)</t>
  </si>
  <si>
    <t>Zoom pijltje naar boven Zoom Fit, Enter</t>
  </si>
  <si>
    <t xml:space="preserve">Let goed op waar pijlen nu beginnen en eindigen </t>
  </si>
  <si>
    <t xml:space="preserve">         = kun je bepalen m.b.v. geschikte (snij)punten van raaklijn</t>
  </si>
  <si>
    <t>Differentie coefficienten</t>
  </si>
  <si>
    <r>
      <t xml:space="preserve">(met steeds kleinere </t>
    </r>
    <r>
      <rPr>
        <sz val="11"/>
        <color theme="1"/>
        <rFont val="Calibri"/>
        <family val="2"/>
      </rPr>
      <t>Δt</t>
    </r>
    <r>
      <rPr>
        <sz val="11"/>
        <color theme="1"/>
        <rFont val="Calibri"/>
        <family val="2"/>
        <scheme val="minor"/>
      </rPr>
      <t>)</t>
    </r>
  </si>
  <si>
    <t>Ook zijn er formules voor de afgeleide van een aantal standaard functies (afgeleide voor e^x, logaritmen en gonio-functies)</t>
  </si>
  <si>
    <t xml:space="preserve">g = gravitatieconstante    in NL: g = 9,81 m/s </t>
  </si>
  <si>
    <t>EXTRA INFORMATIE</t>
  </si>
  <si>
    <t>EENPARIG VERSNELDE BEWEGING</t>
  </si>
  <si>
    <t xml:space="preserve">EENPARIG RECHTLIJNIGE BEWEGING </t>
  </si>
  <si>
    <t>Verticale schalen zijn nu anders</t>
  </si>
  <si>
    <t>EENPARIG VERSNELDE BEWEGING MET BEGINCONSTANTEN</t>
  </si>
  <si>
    <t>(UITLEG BASISPRINCIPES TER VOORBEREIDING OP LATERE WISKUNDE)</t>
  </si>
  <si>
    <t>X</t>
  </si>
  <si>
    <t>Verschil</t>
  </si>
  <si>
    <t>Som</t>
  </si>
  <si>
    <t>1 miljoen keer sneller dan geluid</t>
  </si>
  <si>
    <t xml:space="preserve">Y  </t>
  </si>
  <si>
    <r>
      <t xml:space="preserve">Gebonden vector   </t>
    </r>
    <r>
      <rPr>
        <b/>
        <u/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 xml:space="preserve"> = </t>
    </r>
  </si>
  <si>
    <r>
      <t xml:space="preserve">Lengte = | </t>
    </r>
    <r>
      <rPr>
        <b/>
        <u/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 xml:space="preserve"> | = (x1^2 + y1^2)^0,5</t>
    </r>
  </si>
  <si>
    <t xml:space="preserve">VECTOREN   </t>
  </si>
  <si>
    <t>WEG S</t>
  </si>
  <si>
    <t>Vectoren hebben grootte en richting</t>
  </si>
  <si>
    <t>PLAATS = Punt aangewezen door gebonden vector (= vanuit een referentiepunt)</t>
  </si>
  <si>
    <t>WEG W = Afgelegde afstand = Weg in de zin van rit</t>
  </si>
  <si>
    <t>Vectoren kunnen o.a. worden gebruikt voor plaats, verplaatsing, snelheid en krachten.</t>
  </si>
  <si>
    <t>Voorbeeld:</t>
  </si>
  <si>
    <t>A</t>
  </si>
  <si>
    <t>B</t>
  </si>
  <si>
    <t>C</t>
  </si>
  <si>
    <t>D</t>
  </si>
  <si>
    <t>L = X</t>
  </si>
  <si>
    <t>H = Y</t>
  </si>
  <si>
    <t xml:space="preserve">Van A via B, C en D terug naar A </t>
  </si>
  <si>
    <t>WEG W</t>
  </si>
  <si>
    <t>VECTOR    gebonden of vrij</t>
  </si>
  <si>
    <t>LENGTE    heeft waarde maar geen richting</t>
  </si>
  <si>
    <t>Beweging t.o.v. iets dat zelf ook beweegt.  (bv lopen in een rijdende trein)</t>
  </si>
  <si>
    <t>Vrije vector (alle overige)</t>
  </si>
  <si>
    <t>v</t>
  </si>
  <si>
    <t>Constructie Methoden</t>
  </si>
  <si>
    <t>1) Parallelogram</t>
  </si>
  <si>
    <t>2) Kop staart</t>
  </si>
  <si>
    <r>
      <t xml:space="preserve">Negatieve vector = - </t>
    </r>
    <r>
      <rPr>
        <b/>
        <u/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 xml:space="preserve"> =</t>
    </r>
  </si>
  <si>
    <t xml:space="preserve">          (Pythagoras)</t>
  </si>
  <si>
    <t>Van A via B naar C</t>
  </si>
  <si>
    <r>
      <t xml:space="preserve"> = </t>
    </r>
    <r>
      <rPr>
        <b/>
        <u/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 xml:space="preserve"> met richting </t>
    </r>
    <r>
      <rPr>
        <b/>
        <sz val="11"/>
        <color theme="1"/>
        <rFont val="Calibri"/>
        <family val="2"/>
      </rPr>
      <t>α + 180</t>
    </r>
    <r>
      <rPr>
        <b/>
        <vertAlign val="superscript"/>
        <sz val="11"/>
        <color theme="1"/>
        <rFont val="Broadway"/>
        <family val="5"/>
      </rPr>
      <t xml:space="preserve">o </t>
    </r>
    <r>
      <rPr>
        <b/>
        <sz val="11"/>
        <color theme="1"/>
        <rFont val="Cambria"/>
        <family val="1"/>
      </rPr>
      <t>( of α+π rad)</t>
    </r>
  </si>
  <si>
    <t xml:space="preserve">Snelheid  </t>
  </si>
  <si>
    <t>Vgem = V gemiddeld</t>
  </si>
  <si>
    <t>V(t) = Snelheid op tijdstip t</t>
  </si>
  <si>
    <r>
      <t xml:space="preserve">   Vgem  =  of  </t>
    </r>
    <r>
      <rPr>
        <b/>
        <sz val="11"/>
        <color rgb="FF002060"/>
        <rFont val="Calibri"/>
        <family val="2"/>
      </rPr>
      <t>≠  V(t)</t>
    </r>
  </si>
  <si>
    <t>Vgem gedurende de rit</t>
  </si>
  <si>
    <t>VERPLAATSING S</t>
  </si>
  <si>
    <t>AFGELEGDE WEG W</t>
  </si>
  <si>
    <t>Betreft zowel verplaatsing als snelheid.</t>
  </si>
  <si>
    <t>Relatief</t>
  </si>
  <si>
    <t>Referentie</t>
  </si>
  <si>
    <t>Absoluut</t>
  </si>
  <si>
    <t>Zelfde richting</t>
  </si>
  <si>
    <t>Tegengestelde richting</t>
  </si>
  <si>
    <t>V(t)</t>
  </si>
  <si>
    <r>
      <t xml:space="preserve">       V(t) </t>
    </r>
    <r>
      <rPr>
        <b/>
        <sz val="11"/>
        <color rgb="FFFF0000"/>
        <rFont val="Calibri"/>
        <family val="2"/>
      </rPr>
      <t>≠   S / (t2-t1)</t>
    </r>
  </si>
  <si>
    <t>t</t>
  </si>
  <si>
    <r>
      <t xml:space="preserve">V(t) = </t>
    </r>
    <r>
      <rPr>
        <b/>
        <sz val="11"/>
        <color rgb="FF002060"/>
        <rFont val="Calibri"/>
        <family val="2"/>
        <scheme val="minor"/>
      </rPr>
      <t xml:space="preserve">  Vgem = </t>
    </r>
    <r>
      <rPr>
        <b/>
        <sz val="11"/>
        <color rgb="FF002060"/>
        <rFont val="Calibri"/>
        <family val="2"/>
      </rPr>
      <t>S / (t2-t1)</t>
    </r>
  </si>
  <si>
    <t>Verschillende snelheidsprofielen</t>
  </si>
  <si>
    <t>t1</t>
  </si>
  <si>
    <t>t2</t>
  </si>
  <si>
    <t>Steeds met constante snelheid</t>
  </si>
  <si>
    <t xml:space="preserve"> Steeds met constante snelheid</t>
  </si>
  <si>
    <t>Begin steeds bij nul (beginconstanten nul)</t>
  </si>
  <si>
    <t>V(t1)=? en V(t2)=?</t>
  </si>
  <si>
    <r>
      <t xml:space="preserve">        V(t) =   of   </t>
    </r>
    <r>
      <rPr>
        <b/>
        <sz val="11"/>
        <color rgb="FFFF0000"/>
        <rFont val="Calibri"/>
        <family val="2"/>
      </rPr>
      <t>≠   Vgem</t>
    </r>
  </si>
  <si>
    <t>S2</t>
  </si>
  <si>
    <t>S2= 0</t>
  </si>
  <si>
    <t>S1=(X^2+y^2)^0,5</t>
  </si>
  <si>
    <t>W1= X+Y</t>
  </si>
  <si>
    <t>W2= 2X + 2Y</t>
  </si>
  <si>
    <t>Vgem1 = (X+Y) / (t2-t1)</t>
  </si>
  <si>
    <t>Vgem2 = (2X + 2Y) / (t2-t1)</t>
  </si>
  <si>
    <r>
      <t xml:space="preserve">Richting = </t>
    </r>
    <r>
      <rPr>
        <b/>
        <sz val="11"/>
        <color theme="1"/>
        <rFont val="Calibri"/>
        <family val="2"/>
      </rPr>
      <t>α , met r.c. = Δy / Δ x = tan α</t>
    </r>
  </si>
  <si>
    <t>Voor V(t) moet je S(t) weten</t>
  </si>
  <si>
    <t xml:space="preserve">    Voor Vgem hoef je S(t) en V(t) niet te weten</t>
  </si>
  <si>
    <t>Basis voor relativiteitsleer van Einstein</t>
  </si>
  <si>
    <t>Vgem hangt alleen af van W(t1, t2)</t>
  </si>
  <si>
    <t>allen met zelfde t1 en t2 en dus Vgem</t>
  </si>
  <si>
    <r>
      <rPr>
        <b/>
        <sz val="14"/>
        <color rgb="FFFF0000"/>
        <rFont val="Calibri"/>
        <family val="2"/>
        <scheme val="minor"/>
      </rPr>
      <t>Vgem</t>
    </r>
    <r>
      <rPr>
        <sz val="11"/>
        <color theme="1"/>
        <rFont val="Calibri"/>
        <family val="2"/>
        <scheme val="minor"/>
      </rPr>
      <t xml:space="preserve"> = Vd = Vs</t>
    </r>
  </si>
  <si>
    <t>(d staat dus niet voor displacement en s niet voor shift)</t>
  </si>
  <si>
    <t>D en d staan voor distance en s voor speed</t>
  </si>
  <si>
    <r>
      <rPr>
        <b/>
        <sz val="14"/>
        <color rgb="FFFF0000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, R, L of</t>
    </r>
    <r>
      <rPr>
        <sz val="11"/>
        <rFont val="Calibri"/>
        <family val="2"/>
        <scheme val="minor"/>
      </rPr>
      <t xml:space="preserve"> D</t>
    </r>
  </si>
  <si>
    <t>Weg S(t)</t>
  </si>
  <si>
    <t>Snelheid V(t)</t>
  </si>
  <si>
    <t>X(t) of P(t)</t>
  </si>
  <si>
    <r>
      <rPr>
        <b/>
        <sz val="14"/>
        <color rgb="FFFF0000"/>
        <rFont val="Calibri"/>
        <family val="2"/>
      </rPr>
      <t>S(t)</t>
    </r>
    <r>
      <rPr>
        <sz val="11"/>
        <color theme="1"/>
        <rFont val="Calibri"/>
        <family val="2"/>
      </rPr>
      <t xml:space="preserve"> en ΔS</t>
    </r>
  </si>
  <si>
    <t>= V(t) ?</t>
  </si>
  <si>
    <t>= S(t) ?</t>
  </si>
  <si>
    <t>Verloop baan tussen A, B, C (en D en A)</t>
  </si>
  <si>
    <t>Shift   (s = booglengte t.o.v. referentiepunt, gebruikelijk in de mechanica)</t>
  </si>
  <si>
    <t>BEWEGING,  SNELHEID EN VERSNELLING</t>
  </si>
  <si>
    <t>DEFINITIES IN HET BOEK</t>
  </si>
  <si>
    <t xml:space="preserve">Is de som van de afgelegde afstanden tussen t=t1 en t=t </t>
  </si>
  <si>
    <t>V(t) = d S(t) / dt</t>
  </si>
  <si>
    <t>= op een tijdstip t = momentaan</t>
  </si>
  <si>
    <t>= over oneindig klein tijdsinterval</t>
  </si>
  <si>
    <t>VERPLAATSING EN AFGELEGDE WEG</t>
  </si>
  <si>
    <t xml:space="preserve">WEG S(t)  = Verplaatsing </t>
  </si>
  <si>
    <t xml:space="preserve">Alleen steeds Vooruit </t>
  </si>
  <si>
    <t>Evenzo lengte en richting</t>
  </si>
  <si>
    <r>
      <t xml:space="preserve">     (met steeds kleinere </t>
    </r>
    <r>
      <rPr>
        <b/>
        <sz val="11"/>
        <color theme="1"/>
        <rFont val="Calibri"/>
        <family val="2"/>
      </rPr>
      <t>Δt</t>
    </r>
    <r>
      <rPr>
        <b/>
        <sz val="11"/>
        <color theme="1"/>
        <rFont val="Calibri"/>
        <family val="2"/>
        <scheme val="minor"/>
      </rPr>
      <t>)</t>
    </r>
  </si>
  <si>
    <t xml:space="preserve">Somregel </t>
  </si>
  <si>
    <t>y = c * x</t>
  </si>
  <si>
    <t xml:space="preserve">y' = n * c * x </t>
  </si>
  <si>
    <t>exponent ervoor zetten</t>
  </si>
  <si>
    <t xml:space="preserve">   exponent min 1 </t>
  </si>
  <si>
    <t>y' = f' + g' + h'</t>
  </si>
  <si>
    <t>VOORBEELDEN:</t>
  </si>
  <si>
    <t xml:space="preserve">1e afgeleide </t>
  </si>
  <si>
    <t xml:space="preserve">2e afgeleide </t>
  </si>
  <si>
    <t xml:space="preserve"> afgeleide van een constante = 0</t>
  </si>
  <si>
    <t>y' = p</t>
  </si>
  <si>
    <t xml:space="preserve">= richtingscoefficient p </t>
  </si>
  <si>
    <t>y = p * x     +   q *x  +  r</t>
  </si>
  <si>
    <t>y' = 2 * p * x + q</t>
  </si>
  <si>
    <t>y" = 2 * p</t>
  </si>
  <si>
    <t>Snelheid v(t) = p</t>
  </si>
  <si>
    <t>Is constant</t>
  </si>
  <si>
    <t>Is lineair</t>
  </si>
  <si>
    <t>Je werkt van onder naar boven</t>
  </si>
  <si>
    <t xml:space="preserve">Functie </t>
  </si>
  <si>
    <t>RECHTE LIJN</t>
  </si>
  <si>
    <t>KWADRATISCH</t>
  </si>
  <si>
    <t>= y'(x2) - y' (x1)</t>
  </si>
  <si>
    <t>= y(x2) - y(x1)</t>
  </si>
  <si>
    <t>BASISFORMULE EN SOMREGEL VOOR DIFFERENTIEREN</t>
  </si>
  <si>
    <t>Basisformule afgeleide</t>
  </si>
  <si>
    <t xml:space="preserve">y = f + g + h  </t>
  </si>
  <si>
    <r>
      <t>q = de beginsnelheid v</t>
    </r>
    <r>
      <rPr>
        <b/>
        <vertAlign val="subscript"/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 xml:space="preserve">  op t = 0</t>
    </r>
  </si>
  <si>
    <t>Dus p =  de halve versnelling = a/2</t>
  </si>
  <si>
    <t>Versnelling a(t) = a =  2 * p</t>
  </si>
  <si>
    <t>Verplaatsing s(t) = p * t     +  q * t  + r</t>
  </si>
  <si>
    <t>snelheid v(t) = 2 * p * t  +  q</t>
  </si>
  <si>
    <t>Versnelling a(t) = a = 0</t>
  </si>
  <si>
    <t xml:space="preserve">EENPARIGE BEWEGING </t>
  </si>
  <si>
    <t>(v = constant en  a = 0)</t>
  </si>
  <si>
    <t>(v = lineair en a = constant)</t>
  </si>
  <si>
    <t xml:space="preserve">EENPARIG VERSNELDE BEWEGING </t>
  </si>
  <si>
    <t>ALGEMENE VORM</t>
  </si>
  <si>
    <t>Top bij   t = - q/2p</t>
  </si>
  <si>
    <t>(bij t=0 als q =0)</t>
  </si>
  <si>
    <t>Verplaatsing s(t) = p *t  +  q</t>
  </si>
  <si>
    <t>y = p * x  +  q</t>
  </si>
  <si>
    <t>Oppervlak onder y" tussen x1 en x2</t>
  </si>
  <si>
    <t xml:space="preserve">Oppervlak onder y' tussen x1 en x2 </t>
  </si>
  <si>
    <t>Voor weg W moet je de oppervlakten boven en onder de x as apart uitrekenen en allen als positief optellen</t>
  </si>
  <si>
    <t>(hierbij wordt elk oppervlak onder de x-as als negatief gerekend)</t>
  </si>
  <si>
    <t>y, f, g en h zijn functies van dezelfde variabele</t>
  </si>
  <si>
    <t>Elke term differentieren naar die variabele</t>
  </si>
  <si>
    <t>Top parabool ligt bij x waarbij y' = 0</t>
  </si>
  <si>
    <t xml:space="preserve">Hier wordt bedoeld  y = y(x) </t>
  </si>
  <si>
    <t>Oftewel y is een functie van x</t>
  </si>
  <si>
    <r>
      <t>r = de beginpositie s</t>
    </r>
    <r>
      <rPr>
        <b/>
        <vertAlign val="subscript"/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 xml:space="preserve"> op t = 0</t>
    </r>
  </si>
  <si>
    <t>BIJ INTEGREREN WERK JE VAN ONDER NAAR BOVEN</t>
  </si>
  <si>
    <t>Opp onder v(t) tussen t1 en t2  = s(t2) - s(t1)</t>
  </si>
  <si>
    <t>Opp. onder a(t)=a  tussen t1 en t2  = v(t2) - v(t1)</t>
  </si>
  <si>
    <t>Hierbij worden oppervlakten onder de x-as als negatief gerekend.</t>
  </si>
  <si>
    <t>Bij het integreren krijg je te maken met beginconstanten q en r die je nog moet bepalen.</t>
  </si>
  <si>
    <t>Een oppervlak onder een functie = het verschil met de functie erboven</t>
  </si>
  <si>
    <t>De richtingscoefficient in een bepaald punt (x,y) bereken je met 2nd calc, dy/dx,  waarde x, enter</t>
  </si>
  <si>
    <t>Type de functie in als y = …..</t>
  </si>
  <si>
    <t>2nd Calc punt 7   ∫ f(x) dx</t>
  </si>
  <si>
    <t>Type de bovengrens in (hoogste waarde waar oppervlak eindigt)</t>
  </si>
  <si>
    <t>Type de ondergrens in (onderste waarde waar het oppervlak begint)</t>
  </si>
  <si>
    <t>Voor weg s mag je direct laagste en hoogste grens intypen</t>
  </si>
  <si>
    <t>Delen onder de x-as worden dan als negatief gerekend</t>
  </si>
  <si>
    <t>Bij weg W moet je de functie opdelen in stukken boven en onder de x-as</t>
  </si>
  <si>
    <t>TI 84+</t>
  </si>
  <si>
    <t>Onder y= kun je een functie y invoeren en deze plotten met graph en juiste venster instellingen.</t>
  </si>
  <si>
    <t>Een oppervlak berekenen onder een functie doe je als volgt:</t>
  </si>
  <si>
    <t>de oppervlakten apart berekenen en deze dan allemaal als positief optellen</t>
  </si>
  <si>
    <t>RELATIEVE BEWEGING</t>
  </si>
  <si>
    <t>KLIK OP HET PLAATJE EN BEKIJK DE RICHTING VAN DE RAAKLIJN</t>
  </si>
  <si>
    <t>GROEN IS POSITIEF</t>
  </si>
  <si>
    <t>ROOD IS NEGATIEF</t>
  </si>
  <si>
    <t>FUNCTIE LOOPT OMHOOG</t>
  </si>
  <si>
    <t>FUNCTIE LOOPT OMLAAG</t>
  </si>
  <si>
    <t xml:space="preserve">ZWART HORIZONTAAL BUIGPUNT, TOP, DAL , TOP   FUNCTIE IN DAT PUNT HORIZONTAAL </t>
  </si>
  <si>
    <t>2 Keer</t>
  </si>
  <si>
    <t>3 Keer</t>
  </si>
  <si>
    <t xml:space="preserve">DE GEBRUIKTE FUNCTIE EN ZIJN AFGELEIDE ZIJN VERDER NIET VAN BELANG </t>
  </si>
  <si>
    <t>V = VELOCITY = SNELHEID (m/s)</t>
  </si>
  <si>
    <t>A = ACCELERATION = VERSNELLING (m/s^2)</t>
  </si>
  <si>
    <t>S = SHIFT (m) = VERPLAATSING T.O.V. EEN REFERENTIE = VERANDERING VAN DE POSITIE ALS FUNCTIE VAN DE TIJD  (SHIFT IS BEDENKSEL VAN MRM)</t>
  </si>
  <si>
    <t>A EN V KOMEN DUS UIT HET ENGELS</t>
  </si>
  <si>
    <t>A IS HIER GEEN AREA (=OPPERVLAKTE m^2) EN V GEEN VOLUME (m^3)</t>
  </si>
  <si>
    <t>S STAAT FEITELIJK VOOR HET LATIJNSE WOORD SPATIUM, HETGEEN RUIMTE BETEKENT IN DE ZIN VAN 3 DIMENSIONAAL</t>
  </si>
  <si>
    <t>S BETEKENT IN HET LATIJNS OOK AFSTAND IN DE ANATOMIE</t>
  </si>
  <si>
    <t>VOOR DE DUIDELIJKHEID IS HET BETER OM HET ENGELSE SHIFT TE GEBRUIKEN</t>
  </si>
  <si>
    <t>V = at</t>
  </si>
  <si>
    <t>ALS S EN V GEGEVEN MOET JE IETS SUBSTITUEREN IN S</t>
  </si>
  <si>
    <t>EENVOUDIGST S = 1/2 at t = 1/2 V t</t>
  </si>
  <si>
    <r>
      <t>S = 1/2 a t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</si>
  <si>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ANDERS  a = V/t  INVULLEN  S = 1/2 V/t  t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= 1/2 Vt</t>
    </r>
  </si>
  <si>
    <r>
      <t>OF    t = V/a  INVULLEN  S = 1/2 a V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/a = 1/2 V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/a</t>
    </r>
  </si>
  <si>
    <t>PROCEDURE BIJ BEWEGINGSGRAFIEKEN</t>
  </si>
  <si>
    <t>S</t>
  </si>
  <si>
    <t>V</t>
  </si>
  <si>
    <t>PLAATS</t>
  </si>
  <si>
    <t>SNELHEID</t>
  </si>
  <si>
    <t>VERSNELLING</t>
  </si>
  <si>
    <t>CONTROLEER DE EENHEDEN EN REKEN DEZE DIRECT OM NAAR BASISEENHEDEN</t>
  </si>
  <si>
    <t xml:space="preserve">KIES EEN DRIEHOEK EN BEPAAL DE RICHTINGSCOEFFICIENT </t>
  </si>
  <si>
    <t xml:space="preserve">DE R.C. = DE WAARDE IN DE GRAFIEK ERONDER BIJ HETZELFDE TIJDSTIP </t>
  </si>
  <si>
    <t>TEKEN VOOR EEN TIJDSTIP EEN RAAKLIJN AAN DE GRAFIEK</t>
  </si>
  <si>
    <t>BEREKEN HET OPPERVLAK ONDER DE GEGEVEN GRAFIEK TUSSEN TWEE GRENZEN</t>
  </si>
  <si>
    <t>VERDEEL DE TIJD IN VOLDOENDE MAAR NIET TEVEEL DEELINTERVALLLEN</t>
  </si>
  <si>
    <r>
      <t>VOOR ELK DEELINTERVAL IS DE GEMIDDELDE HOOGTE H = (LINKS + RECHTS)/2 EN HET OPPERVLAK H*</t>
    </r>
    <r>
      <rPr>
        <b/>
        <sz val="11"/>
        <color theme="1"/>
        <rFont val="Calibri"/>
        <family val="2"/>
      </rPr>
      <t>Δt</t>
    </r>
  </si>
  <si>
    <t>TEL DE DEELOPPERVLAKTEN OP</t>
  </si>
  <si>
    <t>WERK IN BEIDE GRAFIEKEN MET DEZELFDE BEGIN EN EINDGRENZEN</t>
  </si>
  <si>
    <t xml:space="preserve">DE TOENAME IN DE GRAFIEK ERBOVEN T.O.V. DE LINKERWAARDE IS GELIJK AAN HET BEREKENDE TOTALE OPPERVLAK.   </t>
  </si>
  <si>
    <t>(DRIEHOEK VOLDOENDE GROOT EN WAARDEN AFLEZEN O DE ASSEN)</t>
  </si>
  <si>
    <t>BIJ VAKJES TELLEN GOED OP LETTEN WAT DE WAARDE IS VAN ELK VAKJE (LET OP SCHAALWAARDEN)</t>
  </si>
  <si>
    <r>
      <rPr>
        <b/>
        <u/>
        <sz val="11"/>
        <color theme="1"/>
        <rFont val="Calibri"/>
        <family val="2"/>
        <scheme val="minor"/>
      </rPr>
      <t>JE MOET NAAR BOVEN</t>
    </r>
    <r>
      <rPr>
        <b/>
        <sz val="11"/>
        <color theme="1"/>
        <rFont val="Calibri"/>
        <family val="2"/>
        <scheme val="minor"/>
      </rPr>
      <t xml:space="preserve">  --&gt;  </t>
    </r>
    <r>
      <rPr>
        <b/>
        <sz val="11"/>
        <color rgb="FFFF0000"/>
        <rFont val="Calibri"/>
        <family val="2"/>
        <scheme val="minor"/>
      </rPr>
      <t>OPPERVLAK UITREKENEN</t>
    </r>
    <r>
      <rPr>
        <b/>
        <sz val="11"/>
        <color theme="1"/>
        <rFont val="Calibri"/>
        <family val="2"/>
        <scheme val="minor"/>
      </rPr>
      <t xml:space="preserve">       (= INTEGREREN)</t>
    </r>
  </si>
  <si>
    <r>
      <rPr>
        <b/>
        <u/>
        <sz val="11"/>
        <color theme="1"/>
        <rFont val="Calibri"/>
        <family val="2"/>
        <scheme val="minor"/>
      </rPr>
      <t>JE MOET NAAR BENEDEN:</t>
    </r>
    <r>
      <rPr>
        <b/>
        <sz val="11"/>
        <color theme="1"/>
        <rFont val="Calibri"/>
        <family val="2"/>
        <scheme val="minor"/>
      </rPr>
      <t xml:space="preserve">    --&gt;  </t>
    </r>
    <r>
      <rPr>
        <b/>
        <sz val="11"/>
        <color rgb="FFFF0000"/>
        <rFont val="Calibri"/>
        <family val="2"/>
        <scheme val="minor"/>
      </rPr>
      <t xml:space="preserve">RAAKLIJN  EN  R.C. </t>
    </r>
    <r>
      <rPr>
        <b/>
        <sz val="11"/>
        <color theme="1"/>
        <rFont val="Calibri"/>
        <family val="2"/>
        <scheme val="minor"/>
      </rPr>
      <t xml:space="preserve">                 (= DIFFERENTIEREN)</t>
    </r>
  </si>
  <si>
    <t>TEKEN DE DE DRIE GRAFIEKEN ONDER ELKAAR IN VOLGORDE SVA</t>
  </si>
  <si>
    <t>KIJK WELK DIAGRAM GEGEVEN IS EN WAAR JE NAAR TOE MOET</t>
  </si>
  <si>
    <t xml:space="preserve">a = 0   , V = CONSTANT = HORIZONTALE LIJN  , S = SCHEVE RECHTE LIJN MET R.C. = V </t>
  </si>
  <si>
    <t>a = CONSTANT  , V = SCHEVE RECHTE LIJN, S = KROMME LIJN (PARABOOL)</t>
  </si>
  <si>
    <t>WETTEN VAN NEWTON  WvN</t>
  </si>
  <si>
    <t>BEWEGING</t>
  </si>
  <si>
    <t>2) F = ma</t>
  </si>
  <si>
    <t>3) ACTIE = - REACTIE</t>
  </si>
  <si>
    <t>ONTHOUDT BIJ EVB:</t>
  </si>
  <si>
    <t>EVB = EENPARIG VERSNELD</t>
  </si>
  <si>
    <t>EB = EENPARIGE BEWEGING</t>
  </si>
  <si>
    <r>
      <t xml:space="preserve">1) GEEN </t>
    </r>
    <r>
      <rPr>
        <b/>
        <sz val="11"/>
        <color rgb="FFFF0000"/>
        <rFont val="Calibri"/>
        <family val="2"/>
        <scheme val="minor"/>
      </rPr>
      <t>RESULTERENDE</t>
    </r>
    <r>
      <rPr>
        <b/>
        <sz val="11"/>
        <color theme="1"/>
        <rFont val="Calibri"/>
        <family val="2"/>
        <scheme val="minor"/>
      </rPr>
      <t xml:space="preserve"> KRACHT &lt; ----&gt; STAAT STIL OF EB</t>
    </r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</si>
</sst>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FF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rgb="FFFF00FF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theme="1"/>
      <name val="Calibri"/>
      <family val="2"/>
    </font>
    <font>
      <b/>
      <sz val="14"/>
      <color rgb="FFFF0000"/>
      <name val="Calibri"/>
      <family val="2"/>
    </font>
    <font>
      <sz val="14"/>
      <color rgb="FFFF0000"/>
      <name val="Calibri"/>
      <family val="2"/>
      <scheme val="minor"/>
    </font>
    <font>
      <b/>
      <sz val="11"/>
      <color theme="5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vertAlign val="superscript"/>
      <sz val="11"/>
      <color theme="1"/>
      <name val="Broadway"/>
      <family val="5"/>
    </font>
    <font>
      <b/>
      <sz val="11"/>
      <color theme="1"/>
      <name val="Cambria"/>
      <family val="1"/>
    </font>
    <font>
      <b/>
      <sz val="11"/>
      <color rgb="FF002060"/>
      <name val="Calibri"/>
      <family val="2"/>
    </font>
    <font>
      <sz val="11"/>
      <color theme="3"/>
      <name val="Calibri"/>
      <family val="2"/>
      <scheme val="minor"/>
    </font>
    <font>
      <b/>
      <sz val="11"/>
      <color rgb="FFFF0000"/>
      <name val="Calibri"/>
      <family val="2"/>
    </font>
    <font>
      <b/>
      <vertAlign val="subscript"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/>
    <xf numFmtId="0" fontId="1" fillId="0" borderId="0" xfId="0" applyFont="1"/>
    <xf numFmtId="0" fontId="2" fillId="0" borderId="0" xfId="0" applyFont="1" applyAlignment="1">
      <alignment horizontal="left"/>
    </xf>
    <xf numFmtId="0" fontId="6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Font="1"/>
    <xf numFmtId="0" fontId="11" fillId="0" borderId="0" xfId="0" applyFont="1"/>
    <xf numFmtId="0" fontId="12" fillId="0" borderId="0" xfId="0" applyFont="1"/>
    <xf numFmtId="0" fontId="14" fillId="0" borderId="0" xfId="0" applyFont="1"/>
    <xf numFmtId="0" fontId="15" fillId="0" borderId="0" xfId="0" applyFont="1"/>
    <xf numFmtId="0" fontId="0" fillId="0" borderId="0" xfId="0" quotePrefix="1"/>
    <xf numFmtId="0" fontId="17" fillId="0" borderId="0" xfId="0" applyFont="1"/>
    <xf numFmtId="0" fontId="10" fillId="0" borderId="0" xfId="0" applyFont="1"/>
    <xf numFmtId="0" fontId="20" fillId="0" borderId="0" xfId="0" applyFont="1"/>
    <xf numFmtId="0" fontId="2" fillId="0" borderId="1" xfId="0" applyFont="1" applyBorder="1"/>
    <xf numFmtId="0" fontId="0" fillId="0" borderId="1" xfId="0" applyBorder="1"/>
    <xf numFmtId="0" fontId="2" fillId="0" borderId="0" xfId="0" quotePrefix="1" applyFont="1"/>
    <xf numFmtId="0" fontId="1" fillId="0" borderId="0" xfId="0" quotePrefix="1" applyFont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0" fillId="0" borderId="0" xfId="0" applyBorder="1"/>
    <xf numFmtId="0" fontId="0" fillId="0" borderId="6" xfId="0" applyBorder="1"/>
    <xf numFmtId="0" fontId="2" fillId="0" borderId="6" xfId="0" applyFont="1" applyBorder="1"/>
    <xf numFmtId="0" fontId="0" fillId="0" borderId="5" xfId="0" applyBorder="1"/>
    <xf numFmtId="0" fontId="2" fillId="0" borderId="7" xfId="0" applyFont="1" applyBorder="1"/>
    <xf numFmtId="0" fontId="0" fillId="0" borderId="8" xfId="0" applyBorder="1"/>
    <xf numFmtId="0" fontId="21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quotePrefix="1" applyFont="1"/>
    <xf numFmtId="0" fontId="23" fillId="0" borderId="0" xfId="0" applyFont="1"/>
    <xf numFmtId="0" fontId="24" fillId="0" borderId="0" xfId="0" applyFont="1"/>
    <xf numFmtId="0" fontId="23" fillId="0" borderId="0" xfId="0" quotePrefix="1" applyFont="1"/>
    <xf numFmtId="0" fontId="22" fillId="0" borderId="0" xfId="0" applyFont="1"/>
    <xf numFmtId="0" fontId="28" fillId="0" borderId="0" xfId="0" applyFont="1"/>
    <xf numFmtId="0" fontId="11" fillId="0" borderId="0" xfId="0" quotePrefix="1" applyFont="1" applyAlignment="1">
      <alignment horizontal="center"/>
    </xf>
    <xf numFmtId="0" fontId="23" fillId="0" borderId="0" xfId="0" applyFont="1" applyAlignment="1">
      <alignment horizontal="left"/>
    </xf>
    <xf numFmtId="0" fontId="11" fillId="0" borderId="1" xfId="0" applyFont="1" applyBorder="1"/>
    <xf numFmtId="0" fontId="23" fillId="0" borderId="1" xfId="0" applyFont="1" applyBorder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31" fillId="0" borderId="0" xfId="0" applyFont="1"/>
    <xf numFmtId="0" fontId="32" fillId="0" borderId="0" xfId="0" applyFont="1"/>
  </cellXfs>
  <cellStyles count="1">
    <cellStyle name="Standaard" xfId="0" builtinId="0"/>
  </cellStyles>
  <dxfs count="0"/>
  <tableStyles count="0" defaultTableStyle="TableStyleMedium9" defaultPivotStyle="PivotStyleLight16"/>
  <colors>
    <mruColors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title>
      <c:tx>
        <c:rich>
          <a:bodyPr/>
          <a:lstStyle/>
          <a:p>
            <a:pPr>
              <a:defRPr/>
            </a:pPr>
            <a:r>
              <a:rPr lang="en-US"/>
              <a:t>Plaats versus tijd </a:t>
            </a:r>
          </a:p>
        </c:rich>
      </c:tx>
    </c:title>
    <c:plotArea>
      <c:layout/>
      <c:scatterChart>
        <c:scatterStyle val="smoothMarker"/>
        <c:ser>
          <c:idx val="0"/>
          <c:order val="0"/>
          <c:tx>
            <c:strRef>
              <c:f>'EB1'!$AA$5</c:f>
              <c:strCache>
                <c:ptCount val="1"/>
                <c:pt idx="0">
                  <c:v>Plaats (m)</c:v>
                </c:pt>
              </c:strCache>
            </c:strRef>
          </c:tx>
          <c:marker>
            <c:symbol val="none"/>
          </c:marker>
          <c:xVal>
            <c:numRef>
              <c:f>'EB1'!$AB$4:$BM$4</c:f>
              <c:numCache>
                <c:formatCode>General</c:formatCode>
                <c:ptCount val="38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1.9999999999999998</c:v>
                </c:pt>
                <c:pt idx="12">
                  <c:v>2.1999999999999997</c:v>
                </c:pt>
                <c:pt idx="13">
                  <c:v>2.4</c:v>
                </c:pt>
                <c:pt idx="14">
                  <c:v>2.6</c:v>
                </c:pt>
                <c:pt idx="15">
                  <c:v>2.8000000000000003</c:v>
                </c:pt>
                <c:pt idx="16">
                  <c:v>3.0000000000000004</c:v>
                </c:pt>
                <c:pt idx="17">
                  <c:v>3.2000000000000006</c:v>
                </c:pt>
                <c:pt idx="18">
                  <c:v>3.4000000000000008</c:v>
                </c:pt>
                <c:pt idx="19">
                  <c:v>3.600000000000001</c:v>
                </c:pt>
                <c:pt idx="20">
                  <c:v>3.8000000000000012</c:v>
                </c:pt>
                <c:pt idx="21">
                  <c:v>4.0000000000000009</c:v>
                </c:pt>
                <c:pt idx="22">
                  <c:v>4.2000000000000011</c:v>
                </c:pt>
                <c:pt idx="23">
                  <c:v>4.4000000000000012</c:v>
                </c:pt>
                <c:pt idx="24">
                  <c:v>4.6000000000000014</c:v>
                </c:pt>
                <c:pt idx="25">
                  <c:v>4.8000000000000016</c:v>
                </c:pt>
                <c:pt idx="26">
                  <c:v>5</c:v>
                </c:pt>
                <c:pt idx="27">
                  <c:v>5</c:v>
                </c:pt>
                <c:pt idx="28">
                  <c:v>5.2</c:v>
                </c:pt>
                <c:pt idx="29">
                  <c:v>5.4</c:v>
                </c:pt>
                <c:pt idx="30">
                  <c:v>5.6000000000000005</c:v>
                </c:pt>
                <c:pt idx="31">
                  <c:v>5.8000000000000007</c:v>
                </c:pt>
                <c:pt idx="32">
                  <c:v>6.0000000000000009</c:v>
                </c:pt>
                <c:pt idx="33">
                  <c:v>6.2000000000000011</c:v>
                </c:pt>
                <c:pt idx="34">
                  <c:v>6.4000000000000012</c:v>
                </c:pt>
                <c:pt idx="35">
                  <c:v>6.6000000000000014</c:v>
                </c:pt>
                <c:pt idx="36">
                  <c:v>6.8000000000000016</c:v>
                </c:pt>
                <c:pt idx="37">
                  <c:v>7.0000000000000018</c:v>
                </c:pt>
              </c:numCache>
            </c:numRef>
          </c:xVal>
          <c:yVal>
            <c:numRef>
              <c:f>'EB1'!$AB$5:$BM$5</c:f>
              <c:numCache>
                <c:formatCode>General</c:formatCode>
                <c:ptCount val="38"/>
                <c:pt idx="0">
                  <c:v>2</c:v>
                </c:pt>
                <c:pt idx="1">
                  <c:v>2.2000000000000002</c:v>
                </c:pt>
                <c:pt idx="2">
                  <c:v>2.4000000000000004</c:v>
                </c:pt>
                <c:pt idx="3">
                  <c:v>2.6000000000000005</c:v>
                </c:pt>
                <c:pt idx="4">
                  <c:v>2.8000000000000007</c:v>
                </c:pt>
                <c:pt idx="5">
                  <c:v>3.0000000000000009</c:v>
                </c:pt>
                <c:pt idx="6">
                  <c:v>3.2000000000000011</c:v>
                </c:pt>
                <c:pt idx="7">
                  <c:v>3.4000000000000012</c:v>
                </c:pt>
                <c:pt idx="8">
                  <c:v>3.6000000000000014</c:v>
                </c:pt>
                <c:pt idx="9">
                  <c:v>3.8000000000000016</c:v>
                </c:pt>
                <c:pt idx="10">
                  <c:v>4.0000000000000018</c:v>
                </c:pt>
                <c:pt idx="11">
                  <c:v>4.0000000000000018</c:v>
                </c:pt>
                <c:pt idx="12">
                  <c:v>4.4000000000000021</c:v>
                </c:pt>
                <c:pt idx="13">
                  <c:v>4.8000000000000025</c:v>
                </c:pt>
                <c:pt idx="14">
                  <c:v>5.2000000000000028</c:v>
                </c:pt>
                <c:pt idx="15">
                  <c:v>5.6000000000000032</c:v>
                </c:pt>
                <c:pt idx="16">
                  <c:v>6.0000000000000036</c:v>
                </c:pt>
                <c:pt idx="17">
                  <c:v>6.4000000000000039</c:v>
                </c:pt>
                <c:pt idx="18">
                  <c:v>6.8000000000000043</c:v>
                </c:pt>
                <c:pt idx="19">
                  <c:v>7.2000000000000046</c:v>
                </c:pt>
                <c:pt idx="20">
                  <c:v>7.600000000000005</c:v>
                </c:pt>
                <c:pt idx="21">
                  <c:v>8.0000000000000053</c:v>
                </c:pt>
                <c:pt idx="22">
                  <c:v>8.4000000000000057</c:v>
                </c:pt>
                <c:pt idx="23">
                  <c:v>8.800000000000006</c:v>
                </c:pt>
                <c:pt idx="24">
                  <c:v>9.2000000000000064</c:v>
                </c:pt>
                <c:pt idx="25">
                  <c:v>9.6000000000000068</c:v>
                </c:pt>
                <c:pt idx="26">
                  <c:v>10.000000000000007</c:v>
                </c:pt>
                <c:pt idx="27">
                  <c:v>10.000000000000007</c:v>
                </c:pt>
                <c:pt idx="28">
                  <c:v>10.300000000000008</c:v>
                </c:pt>
                <c:pt idx="29">
                  <c:v>10.600000000000009</c:v>
                </c:pt>
                <c:pt idx="30">
                  <c:v>10.900000000000009</c:v>
                </c:pt>
                <c:pt idx="31">
                  <c:v>11.20000000000001</c:v>
                </c:pt>
                <c:pt idx="32">
                  <c:v>11.500000000000011</c:v>
                </c:pt>
                <c:pt idx="33">
                  <c:v>11.800000000000011</c:v>
                </c:pt>
                <c:pt idx="34">
                  <c:v>12.100000000000012</c:v>
                </c:pt>
                <c:pt idx="35">
                  <c:v>12.400000000000013</c:v>
                </c:pt>
                <c:pt idx="36">
                  <c:v>12.700000000000014</c:v>
                </c:pt>
                <c:pt idx="37">
                  <c:v>13.000000000000014</c:v>
                </c:pt>
              </c:numCache>
            </c:numRef>
          </c:yVal>
          <c:smooth val="1"/>
        </c:ser>
        <c:axId val="95964544"/>
        <c:axId val="97547776"/>
      </c:scatterChart>
      <c:valAx>
        <c:axId val="95964544"/>
        <c:scaling>
          <c:orientation val="minMax"/>
          <c:max val="7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tijd t (s)</a:t>
                </a:r>
              </a:p>
            </c:rich>
          </c:tx>
        </c:title>
        <c:numFmt formatCode="General" sourceLinked="1"/>
        <c:tickLblPos val="nextTo"/>
        <c:crossAx val="97547776"/>
        <c:crosses val="autoZero"/>
        <c:crossBetween val="midCat"/>
        <c:majorUnit val="1"/>
      </c:valAx>
      <c:valAx>
        <c:axId val="97547776"/>
        <c:scaling>
          <c:orientation val="minMax"/>
          <c:max val="14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l-NL"/>
                  <a:t>Plaats P (m)</a:t>
                </a:r>
              </a:p>
            </c:rich>
          </c:tx>
        </c:title>
        <c:numFmt formatCode="General" sourceLinked="1"/>
        <c:tickLblPos val="nextTo"/>
        <c:crossAx val="95964544"/>
        <c:crosses val="autoZero"/>
        <c:crossBetween val="midCat"/>
        <c:majorUnit val="1"/>
      </c:valAx>
    </c:plotArea>
    <c:legend>
      <c:legendPos val="r"/>
      <c:layout>
        <c:manualLayout>
          <c:xMode val="edge"/>
          <c:yMode val="edge"/>
          <c:x val="0.76177117987640075"/>
          <c:y val="0.42787569921107016"/>
          <c:w val="0.21584733158355329"/>
          <c:h val="7.0293152131493772E-2"/>
        </c:manualLayout>
      </c:layout>
    </c:legend>
    <c:plotVisOnly val="1"/>
  </c:chart>
  <c:printSettings>
    <c:headerFooter/>
    <c:pageMargins b="0.75000000000000333" l="0.70000000000000062" r="0.70000000000000062" t="0.75000000000000333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title>
      <c:tx>
        <c:rich>
          <a:bodyPr/>
          <a:lstStyle/>
          <a:p>
            <a:pPr>
              <a:defRPr/>
            </a:pPr>
            <a:r>
              <a:rPr lang="en-US"/>
              <a:t>Snelheid</a:t>
            </a:r>
            <a:r>
              <a:rPr lang="en-US" baseline="0"/>
              <a:t> V (m/s)</a:t>
            </a:r>
            <a:endParaRPr lang="en-US"/>
          </a:p>
        </c:rich>
      </c:tx>
      <c:layout>
        <c:manualLayout>
          <c:xMode val="edge"/>
          <c:yMode val="edge"/>
          <c:x val="0.20709333333333443"/>
          <c:y val="2.5806451612903236E-2"/>
        </c:manualLayout>
      </c:layout>
    </c:title>
    <c:plotArea>
      <c:layout/>
      <c:scatterChart>
        <c:scatterStyle val="smoothMarker"/>
        <c:ser>
          <c:idx val="1"/>
          <c:order val="0"/>
          <c:tx>
            <c:strRef>
              <c:f>'EVB11'!$BS$4</c:f>
              <c:strCache>
                <c:ptCount val="1"/>
                <c:pt idx="0">
                  <c:v>V (m/s)</c:v>
                </c:pt>
              </c:strCache>
            </c:strRef>
          </c:tx>
          <c:marker>
            <c:symbol val="none"/>
          </c:marker>
          <c:xVal>
            <c:numRef>
              <c:f>'EVB11'!$BT$2:$CC$2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'EVB11'!$BT$4:$CC$4</c:f>
              <c:numCache>
                <c:formatCode>General</c:formatCode>
                <c:ptCount val="10"/>
                <c:pt idx="0">
                  <c:v>0</c:v>
                </c:pt>
                <c:pt idx="1">
                  <c:v>1.8</c:v>
                </c:pt>
                <c:pt idx="2">
                  <c:v>3.6</c:v>
                </c:pt>
                <c:pt idx="3">
                  <c:v>5.4</c:v>
                </c:pt>
                <c:pt idx="4">
                  <c:v>7.2</c:v>
                </c:pt>
                <c:pt idx="5">
                  <c:v>9</c:v>
                </c:pt>
                <c:pt idx="6">
                  <c:v>10.8</c:v>
                </c:pt>
                <c:pt idx="7">
                  <c:v>12.6</c:v>
                </c:pt>
                <c:pt idx="8">
                  <c:v>14.4</c:v>
                </c:pt>
                <c:pt idx="9">
                  <c:v>16.2</c:v>
                </c:pt>
              </c:numCache>
            </c:numRef>
          </c:yVal>
          <c:smooth val="1"/>
        </c:ser>
        <c:axId val="100415360"/>
        <c:axId val="100446208"/>
      </c:scatterChart>
      <c:valAx>
        <c:axId val="1004153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NL"/>
                  <a:t>Tijd t</a:t>
                </a:r>
                <a:r>
                  <a:rPr lang="nl-NL" baseline="0"/>
                  <a:t> (s)</a:t>
                </a:r>
                <a:endParaRPr lang="nl-NL"/>
              </a:p>
            </c:rich>
          </c:tx>
        </c:title>
        <c:numFmt formatCode="General" sourceLinked="1"/>
        <c:tickLblPos val="nextTo"/>
        <c:crossAx val="100446208"/>
        <c:crosses val="autoZero"/>
        <c:crossBetween val="midCat"/>
      </c:valAx>
      <c:valAx>
        <c:axId val="100446208"/>
        <c:scaling>
          <c:orientation val="minMax"/>
          <c:max val="3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l-NL"/>
                  <a:t>Velocity</a:t>
                </a:r>
                <a:r>
                  <a:rPr lang="nl-NL" baseline="0"/>
                  <a:t>  V</a:t>
                </a:r>
                <a:r>
                  <a:rPr lang="nl-NL"/>
                  <a:t> (m/s)</a:t>
                </a:r>
              </a:p>
            </c:rich>
          </c:tx>
        </c:title>
        <c:numFmt formatCode="General" sourceLinked="1"/>
        <c:tickLblPos val="nextTo"/>
        <c:crossAx val="10041536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3" l="0.70000000000000062" r="0.70000000000000062" t="0.750000000000003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title>
      <c:tx>
        <c:rich>
          <a:bodyPr/>
          <a:lstStyle/>
          <a:p>
            <a:pPr>
              <a:defRPr/>
            </a:pPr>
            <a:r>
              <a:rPr lang="en-US"/>
              <a:t>Versnelling  A (m/s^2)</a:t>
            </a:r>
          </a:p>
        </c:rich>
      </c:tx>
      <c:layout>
        <c:manualLayout>
          <c:xMode val="edge"/>
          <c:yMode val="edge"/>
          <c:x val="0.10195107611548555"/>
          <c:y val="1.7204301075268821E-2"/>
        </c:manualLayout>
      </c:layout>
    </c:title>
    <c:plotArea>
      <c:layout/>
      <c:scatterChart>
        <c:scatterStyle val="smoothMarker"/>
        <c:ser>
          <c:idx val="2"/>
          <c:order val="0"/>
          <c:tx>
            <c:strRef>
              <c:f>'EVB11'!$BS$5</c:f>
              <c:strCache>
                <c:ptCount val="1"/>
                <c:pt idx="0">
                  <c:v>A (m/s^2)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ymbol val="none"/>
          </c:marker>
          <c:xVal>
            <c:numRef>
              <c:f>'EVB11'!$BT$2:$CC$2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'EVB11'!$BT$5:$CC$5</c:f>
              <c:numCache>
                <c:formatCode>General</c:formatCode>
                <c:ptCount val="10"/>
                <c:pt idx="0">
                  <c:v>1.8</c:v>
                </c:pt>
                <c:pt idx="1">
                  <c:v>1.8</c:v>
                </c:pt>
                <c:pt idx="2">
                  <c:v>1.8</c:v>
                </c:pt>
                <c:pt idx="3">
                  <c:v>1.8</c:v>
                </c:pt>
                <c:pt idx="4">
                  <c:v>1.8</c:v>
                </c:pt>
                <c:pt idx="5">
                  <c:v>1.8</c:v>
                </c:pt>
                <c:pt idx="6">
                  <c:v>1.8</c:v>
                </c:pt>
                <c:pt idx="7">
                  <c:v>1.8</c:v>
                </c:pt>
                <c:pt idx="8">
                  <c:v>1.8</c:v>
                </c:pt>
                <c:pt idx="9">
                  <c:v>1.8</c:v>
                </c:pt>
              </c:numCache>
            </c:numRef>
          </c:yVal>
          <c:smooth val="1"/>
        </c:ser>
        <c:axId val="100456704"/>
        <c:axId val="100464512"/>
      </c:scatterChart>
      <c:valAx>
        <c:axId val="1004567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NL"/>
                  <a:t>Tijd t</a:t>
                </a:r>
                <a:r>
                  <a:rPr lang="nl-NL" baseline="0"/>
                  <a:t> (s)</a:t>
                </a:r>
                <a:endParaRPr lang="nl-NL"/>
              </a:p>
            </c:rich>
          </c:tx>
        </c:title>
        <c:numFmt formatCode="General" sourceLinked="1"/>
        <c:tickLblPos val="nextTo"/>
        <c:crossAx val="100464512"/>
        <c:crosses val="autoZero"/>
        <c:crossBetween val="midCat"/>
      </c:valAx>
      <c:valAx>
        <c:axId val="10046451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l-NL"/>
                  <a:t>Acceleration A (m/s^2)</a:t>
                </a:r>
              </a:p>
            </c:rich>
          </c:tx>
        </c:title>
        <c:numFmt formatCode="General" sourceLinked="1"/>
        <c:tickLblPos val="nextTo"/>
        <c:crossAx val="10045670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3" l="0.70000000000000062" r="0.70000000000000062" t="0.750000000000003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title>
      <c:tx>
        <c:rich>
          <a:bodyPr/>
          <a:lstStyle/>
          <a:p>
            <a:pPr>
              <a:defRPr/>
            </a:pPr>
            <a:r>
              <a:rPr lang="nl-NL"/>
              <a:t>Plaats</a:t>
            </a:r>
            <a:r>
              <a:rPr lang="nl-NL" baseline="0"/>
              <a:t>  en Weg  met beginpositie P0 en beginsnelheid V0</a:t>
            </a:r>
          </a:p>
        </c:rich>
      </c:tx>
      <c:layout>
        <c:manualLayout>
          <c:xMode val="edge"/>
          <c:yMode val="edge"/>
          <c:x val="0.11668195718654439"/>
          <c:y val="2.0071684587813846E-2"/>
        </c:manualLayout>
      </c:layout>
    </c:title>
    <c:plotArea>
      <c:layout>
        <c:manualLayout>
          <c:layoutTarget val="inner"/>
          <c:xMode val="edge"/>
          <c:yMode val="edge"/>
          <c:x val="8.5154229574514226E-2"/>
          <c:y val="0.10918296503259674"/>
          <c:w val="0.78164619904163357"/>
          <c:h val="0.72540942059661895"/>
        </c:manualLayout>
      </c:layout>
      <c:scatterChart>
        <c:scatterStyle val="smoothMarker"/>
        <c:ser>
          <c:idx val="0"/>
          <c:order val="0"/>
          <c:tx>
            <c:strRef>
              <c:f>'EVB11'!$BS$3</c:f>
              <c:strCache>
                <c:ptCount val="1"/>
                <c:pt idx="0">
                  <c:v>P (m)</c:v>
                </c:pt>
              </c:strCache>
            </c:strRef>
          </c:tx>
          <c:spPr>
            <a:ln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'EVB11'!$BT$2:$CC$2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'EVB11'!$BT$3:$CC$3</c:f>
              <c:numCache>
                <c:formatCode>General</c:formatCode>
                <c:ptCount val="10"/>
                <c:pt idx="0">
                  <c:v>0</c:v>
                </c:pt>
                <c:pt idx="1">
                  <c:v>0.9</c:v>
                </c:pt>
                <c:pt idx="2">
                  <c:v>3.6</c:v>
                </c:pt>
                <c:pt idx="3">
                  <c:v>8.1</c:v>
                </c:pt>
                <c:pt idx="4">
                  <c:v>14.4</c:v>
                </c:pt>
                <c:pt idx="5">
                  <c:v>22.5</c:v>
                </c:pt>
                <c:pt idx="6">
                  <c:v>32.4</c:v>
                </c:pt>
                <c:pt idx="7">
                  <c:v>44.1</c:v>
                </c:pt>
                <c:pt idx="8">
                  <c:v>57.6</c:v>
                </c:pt>
                <c:pt idx="9">
                  <c:v>72.900000000000006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'EVB11'!$BS$6</c:f>
              <c:strCache>
                <c:ptCount val="1"/>
                <c:pt idx="0">
                  <c:v>P (m)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'EVB11'!$BT$2:$CC$2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'EVB11'!$BT$6:$CC$6</c:f>
              <c:numCache>
                <c:formatCode>General</c:formatCode>
                <c:ptCount val="10"/>
                <c:pt idx="0">
                  <c:v>18</c:v>
                </c:pt>
                <c:pt idx="1">
                  <c:v>26.9</c:v>
                </c:pt>
                <c:pt idx="2">
                  <c:v>37.6</c:v>
                </c:pt>
                <c:pt idx="3">
                  <c:v>50.1</c:v>
                </c:pt>
                <c:pt idx="4">
                  <c:v>64.400000000000006</c:v>
                </c:pt>
                <c:pt idx="5">
                  <c:v>80.5</c:v>
                </c:pt>
                <c:pt idx="6">
                  <c:v>98.4</c:v>
                </c:pt>
                <c:pt idx="7">
                  <c:v>118.1</c:v>
                </c:pt>
                <c:pt idx="8">
                  <c:v>139.6</c:v>
                </c:pt>
                <c:pt idx="9">
                  <c:v>162.9</c:v>
                </c:pt>
              </c:numCache>
            </c:numRef>
          </c:yVal>
          <c:smooth val="1"/>
        </c:ser>
        <c:ser>
          <c:idx val="6"/>
          <c:order val="2"/>
          <c:tx>
            <c:strRef>
              <c:f>'EVB11'!$BS$9</c:f>
              <c:strCache>
                <c:ptCount val="1"/>
                <c:pt idx="0">
                  <c:v>S1 t.g.v. A </c:v>
                </c:pt>
              </c:strCache>
            </c:strRef>
          </c:tx>
          <c:spPr>
            <a:ln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'EVB11'!$BT$2:$CC$2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'EVB11'!$BT$9:$CC$9</c:f>
              <c:numCache>
                <c:formatCode>General</c:formatCode>
                <c:ptCount val="10"/>
                <c:pt idx="0">
                  <c:v>0</c:v>
                </c:pt>
                <c:pt idx="1">
                  <c:v>0.9</c:v>
                </c:pt>
                <c:pt idx="2">
                  <c:v>3.6</c:v>
                </c:pt>
                <c:pt idx="3">
                  <c:v>8.1</c:v>
                </c:pt>
                <c:pt idx="4">
                  <c:v>14.4</c:v>
                </c:pt>
                <c:pt idx="5">
                  <c:v>22.5</c:v>
                </c:pt>
                <c:pt idx="6">
                  <c:v>32.4</c:v>
                </c:pt>
                <c:pt idx="7">
                  <c:v>44.1</c:v>
                </c:pt>
                <c:pt idx="8">
                  <c:v>57.6</c:v>
                </c:pt>
                <c:pt idx="9">
                  <c:v>72.900000000000006</c:v>
                </c:pt>
              </c:numCache>
            </c:numRef>
          </c:yVal>
          <c:smooth val="1"/>
        </c:ser>
        <c:ser>
          <c:idx val="7"/>
          <c:order val="3"/>
          <c:tx>
            <c:strRef>
              <c:f>'EVB11'!$BS$10</c:f>
              <c:strCache>
                <c:ptCount val="1"/>
                <c:pt idx="0">
                  <c:v>S t.g.v. A en VO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numRef>
              <c:f>'EVB11'!$BT$2:$CC$2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'EVB11'!$BT$10:$CC$10</c:f>
              <c:numCache>
                <c:formatCode>General</c:formatCode>
                <c:ptCount val="10"/>
                <c:pt idx="0">
                  <c:v>0</c:v>
                </c:pt>
                <c:pt idx="1">
                  <c:v>8.9</c:v>
                </c:pt>
                <c:pt idx="2">
                  <c:v>19.600000000000001</c:v>
                </c:pt>
                <c:pt idx="3">
                  <c:v>32.1</c:v>
                </c:pt>
                <c:pt idx="4">
                  <c:v>46.4</c:v>
                </c:pt>
                <c:pt idx="5">
                  <c:v>62.5</c:v>
                </c:pt>
                <c:pt idx="6">
                  <c:v>80.400000000000006</c:v>
                </c:pt>
                <c:pt idx="7">
                  <c:v>100.1</c:v>
                </c:pt>
                <c:pt idx="8">
                  <c:v>121.6</c:v>
                </c:pt>
                <c:pt idx="9">
                  <c:v>144.9</c:v>
                </c:pt>
              </c:numCache>
            </c:numRef>
          </c:yVal>
          <c:smooth val="1"/>
        </c:ser>
        <c:axId val="102142720"/>
        <c:axId val="102144640"/>
      </c:scatterChart>
      <c:valAx>
        <c:axId val="1021427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NL"/>
                  <a:t>Tijd t</a:t>
                </a:r>
                <a:r>
                  <a:rPr lang="nl-NL" baseline="0"/>
                  <a:t> (s)</a:t>
                </a:r>
                <a:endParaRPr lang="nl-NL"/>
              </a:p>
            </c:rich>
          </c:tx>
        </c:title>
        <c:numFmt formatCode="General" sourceLinked="1"/>
        <c:tickLblPos val="nextTo"/>
        <c:crossAx val="102144640"/>
        <c:crosses val="autoZero"/>
        <c:crossBetween val="midCat"/>
      </c:valAx>
      <c:valAx>
        <c:axId val="10214464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l-NL"/>
                  <a:t>P</a:t>
                </a:r>
                <a:r>
                  <a:rPr lang="nl-NL" baseline="0"/>
                  <a:t>  &amp; S (m)</a:t>
                </a:r>
              </a:p>
            </c:rich>
          </c:tx>
        </c:title>
        <c:numFmt formatCode="General" sourceLinked="1"/>
        <c:tickLblPos val="nextTo"/>
        <c:crossAx val="102142720"/>
        <c:crosses val="autoZero"/>
        <c:crossBetween val="midCat"/>
      </c:valAx>
    </c:plotArea>
    <c:legend>
      <c:legendPos val="r"/>
      <c:legendEntry>
        <c:idx val="0"/>
        <c:delete val="1"/>
      </c:legendEntry>
    </c:legend>
    <c:plotVisOnly val="1"/>
  </c:chart>
  <c:printSettings>
    <c:headerFooter/>
    <c:pageMargins b="0.75000000000000322" l="0.70000000000000062" r="0.70000000000000062" t="0.75000000000000322" header="0.30000000000000032" footer="0.3000000000000003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title>
      <c:tx>
        <c:rich>
          <a:bodyPr/>
          <a:lstStyle/>
          <a:p>
            <a:pPr>
              <a:defRPr/>
            </a:pPr>
            <a:r>
              <a:rPr lang="nl-NL"/>
              <a:t>Snelheid</a:t>
            </a:r>
            <a:r>
              <a:rPr lang="nl-NL" baseline="0"/>
              <a:t> V2 (m/s)</a:t>
            </a:r>
            <a:endParaRPr lang="nl-NL"/>
          </a:p>
        </c:rich>
      </c:tx>
      <c:layout>
        <c:manualLayout>
          <c:xMode val="edge"/>
          <c:yMode val="edge"/>
          <c:x val="0.15088299742348721"/>
          <c:y val="2.0071684587813846E-2"/>
        </c:manualLayout>
      </c:layout>
    </c:title>
    <c:plotArea>
      <c:layout/>
      <c:scatterChart>
        <c:scatterStyle val="smoothMarker"/>
        <c:ser>
          <c:idx val="1"/>
          <c:order val="0"/>
          <c:tx>
            <c:strRef>
              <c:f>'EVB11'!$BS$4</c:f>
              <c:strCache>
                <c:ptCount val="1"/>
                <c:pt idx="0">
                  <c:v>V (m/s)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xVal>
            <c:numRef>
              <c:f>'EVB11'!$BT$2:$CC$2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'EVB11'!$BT$4:$CC$4</c:f>
              <c:numCache>
                <c:formatCode>General</c:formatCode>
                <c:ptCount val="10"/>
                <c:pt idx="0">
                  <c:v>0</c:v>
                </c:pt>
                <c:pt idx="1">
                  <c:v>1.8</c:v>
                </c:pt>
                <c:pt idx="2">
                  <c:v>3.6</c:v>
                </c:pt>
                <c:pt idx="3">
                  <c:v>5.4</c:v>
                </c:pt>
                <c:pt idx="4">
                  <c:v>7.2</c:v>
                </c:pt>
                <c:pt idx="5">
                  <c:v>9</c:v>
                </c:pt>
                <c:pt idx="6">
                  <c:v>10.8</c:v>
                </c:pt>
                <c:pt idx="7">
                  <c:v>12.6</c:v>
                </c:pt>
                <c:pt idx="8">
                  <c:v>14.4</c:v>
                </c:pt>
                <c:pt idx="9">
                  <c:v>16.2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'EVB11'!$BS$7</c:f>
              <c:strCache>
                <c:ptCount val="1"/>
                <c:pt idx="0">
                  <c:v>V2 (m/s)</c:v>
                </c:pt>
              </c:strCache>
            </c:strRef>
          </c:tx>
          <c:marker>
            <c:symbol val="none"/>
          </c:marker>
          <c:xVal>
            <c:numRef>
              <c:f>'EVB11'!$BT$2:$CC$2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'EVB11'!$BT$7:$CC$7</c:f>
              <c:numCache>
                <c:formatCode>General</c:formatCode>
                <c:ptCount val="10"/>
                <c:pt idx="0">
                  <c:v>8</c:v>
                </c:pt>
                <c:pt idx="1">
                  <c:v>9.8000000000000007</c:v>
                </c:pt>
                <c:pt idx="2">
                  <c:v>11.6</c:v>
                </c:pt>
                <c:pt idx="3">
                  <c:v>13.4</c:v>
                </c:pt>
                <c:pt idx="4">
                  <c:v>15.2</c:v>
                </c:pt>
                <c:pt idx="5">
                  <c:v>17</c:v>
                </c:pt>
                <c:pt idx="6">
                  <c:v>18.8</c:v>
                </c:pt>
                <c:pt idx="7">
                  <c:v>20.6</c:v>
                </c:pt>
                <c:pt idx="8">
                  <c:v>22.4</c:v>
                </c:pt>
                <c:pt idx="9">
                  <c:v>24.2</c:v>
                </c:pt>
              </c:numCache>
            </c:numRef>
          </c:yVal>
          <c:smooth val="1"/>
        </c:ser>
        <c:axId val="102252544"/>
        <c:axId val="102254464"/>
      </c:scatterChart>
      <c:valAx>
        <c:axId val="1022525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NL"/>
                  <a:t>Tijd t</a:t>
                </a:r>
                <a:r>
                  <a:rPr lang="nl-NL" baseline="0"/>
                  <a:t> (s)</a:t>
                </a:r>
                <a:endParaRPr lang="nl-NL"/>
              </a:p>
            </c:rich>
          </c:tx>
        </c:title>
        <c:numFmt formatCode="General" sourceLinked="1"/>
        <c:tickLblPos val="nextTo"/>
        <c:crossAx val="102254464"/>
        <c:crosses val="autoZero"/>
        <c:crossBetween val="midCat"/>
      </c:valAx>
      <c:valAx>
        <c:axId val="10225446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l-NL"/>
                  <a:t>V (m/s)</a:t>
                </a:r>
              </a:p>
            </c:rich>
          </c:tx>
        </c:title>
        <c:numFmt formatCode="General" sourceLinked="1"/>
        <c:tickLblPos val="nextTo"/>
        <c:crossAx val="10225254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322" l="0.70000000000000062" r="0.70000000000000062" t="0.75000000000000322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title>
      <c:tx>
        <c:rich>
          <a:bodyPr/>
          <a:lstStyle/>
          <a:p>
            <a:pPr>
              <a:defRPr/>
            </a:pPr>
            <a:r>
              <a:rPr lang="en-US"/>
              <a:t>Versnelling</a:t>
            </a:r>
            <a:r>
              <a:rPr lang="en-US" baseline="0"/>
              <a:t>  A</a:t>
            </a:r>
            <a:r>
              <a:rPr lang="en-US"/>
              <a:t> (m/s^2)</a:t>
            </a:r>
          </a:p>
        </c:rich>
      </c:tx>
      <c:layout>
        <c:manualLayout>
          <c:xMode val="edge"/>
          <c:yMode val="edge"/>
          <c:x val="0.15225667481220112"/>
          <c:y val="1.7204301075268821E-2"/>
        </c:manualLayout>
      </c:layout>
    </c:title>
    <c:plotArea>
      <c:layout/>
      <c:scatterChart>
        <c:scatterStyle val="smoothMarker"/>
        <c:ser>
          <c:idx val="2"/>
          <c:order val="0"/>
          <c:tx>
            <c:strRef>
              <c:f>'EVB11'!$BS$5</c:f>
              <c:strCache>
                <c:ptCount val="1"/>
                <c:pt idx="0">
                  <c:v>A (m/s^2)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ymbol val="none"/>
          </c:marker>
          <c:xVal>
            <c:numRef>
              <c:f>'EVB11'!$BT$2:$CC$2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'EVB11'!$BT$5:$CC$5</c:f>
              <c:numCache>
                <c:formatCode>General</c:formatCode>
                <c:ptCount val="10"/>
                <c:pt idx="0">
                  <c:v>1.8</c:v>
                </c:pt>
                <c:pt idx="1">
                  <c:v>1.8</c:v>
                </c:pt>
                <c:pt idx="2">
                  <c:v>1.8</c:v>
                </c:pt>
                <c:pt idx="3">
                  <c:v>1.8</c:v>
                </c:pt>
                <c:pt idx="4">
                  <c:v>1.8</c:v>
                </c:pt>
                <c:pt idx="5">
                  <c:v>1.8</c:v>
                </c:pt>
                <c:pt idx="6">
                  <c:v>1.8</c:v>
                </c:pt>
                <c:pt idx="7">
                  <c:v>1.8</c:v>
                </c:pt>
                <c:pt idx="8">
                  <c:v>1.8</c:v>
                </c:pt>
                <c:pt idx="9">
                  <c:v>1.8</c:v>
                </c:pt>
              </c:numCache>
            </c:numRef>
          </c:yVal>
          <c:smooth val="1"/>
        </c:ser>
        <c:axId val="102364288"/>
        <c:axId val="102375424"/>
      </c:scatterChart>
      <c:valAx>
        <c:axId val="1023642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NL"/>
                  <a:t>Tijd t</a:t>
                </a:r>
                <a:r>
                  <a:rPr lang="nl-NL" baseline="0"/>
                  <a:t> (s)</a:t>
                </a:r>
                <a:endParaRPr lang="nl-NL"/>
              </a:p>
            </c:rich>
          </c:tx>
        </c:title>
        <c:numFmt formatCode="General" sourceLinked="1"/>
        <c:tickLblPos val="nextTo"/>
        <c:crossAx val="102375424"/>
        <c:crosses val="autoZero"/>
        <c:crossBetween val="midCat"/>
      </c:valAx>
      <c:valAx>
        <c:axId val="10237542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 (m/s)</a:t>
                </a:r>
              </a:p>
            </c:rich>
          </c:tx>
        </c:title>
        <c:numFmt formatCode="General" sourceLinked="1"/>
        <c:tickLblPos val="nextTo"/>
        <c:crossAx val="102364288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322" l="0.70000000000000062" r="0.70000000000000062" t="0.75000000000000322" header="0.30000000000000032" footer="0.30000000000000032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title>
      <c:tx>
        <c:rich>
          <a:bodyPr/>
          <a:lstStyle/>
          <a:p>
            <a:pPr>
              <a:defRPr/>
            </a:pPr>
            <a:r>
              <a:rPr lang="nl-NL"/>
              <a:t>Plaats en Weg (m/s)     </a:t>
            </a:r>
          </a:p>
        </c:rich>
      </c:tx>
      <c:layout>
        <c:manualLayout>
          <c:xMode val="edge"/>
          <c:yMode val="edge"/>
          <c:x val="0.11609043869516295"/>
          <c:y val="2.9702970297029802E-2"/>
        </c:manualLayout>
      </c:layout>
    </c:title>
    <c:plotArea>
      <c:layout/>
      <c:scatterChart>
        <c:scatterStyle val="smoothMarker"/>
        <c:ser>
          <c:idx val="3"/>
          <c:order val="0"/>
          <c:tx>
            <c:strRef>
              <c:f>VB!$BG$6</c:f>
              <c:strCache>
                <c:ptCount val="1"/>
                <c:pt idx="0">
                  <c:v>P (m)</c:v>
                </c:pt>
              </c:strCache>
            </c:strRef>
          </c:tx>
          <c:marker>
            <c:symbol val="none"/>
          </c:marker>
          <c:xVal>
            <c:numRef>
              <c:f>VB!$BH$5:$BQ$5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VB!$BH$6:$BQ$6</c:f>
              <c:numCache>
                <c:formatCode>General</c:formatCode>
                <c:ptCount val="10"/>
                <c:pt idx="0">
                  <c:v>0</c:v>
                </c:pt>
                <c:pt idx="1">
                  <c:v>9.9999999999999992E-2</c:v>
                </c:pt>
                <c:pt idx="2">
                  <c:v>0.79999999999999993</c:v>
                </c:pt>
                <c:pt idx="3">
                  <c:v>2.6999999999999997</c:v>
                </c:pt>
                <c:pt idx="4">
                  <c:v>6.3999999999999995</c:v>
                </c:pt>
                <c:pt idx="5">
                  <c:v>12.499999999999998</c:v>
                </c:pt>
                <c:pt idx="6">
                  <c:v>21.599999999999998</c:v>
                </c:pt>
                <c:pt idx="7">
                  <c:v>34.299999999999997</c:v>
                </c:pt>
                <c:pt idx="8">
                  <c:v>51.199999999999996</c:v>
                </c:pt>
                <c:pt idx="9">
                  <c:v>72.899999999999991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VB!$BG$9</c:f>
              <c:strCache>
                <c:ptCount val="1"/>
                <c:pt idx="0">
                  <c:v>P (m)</c:v>
                </c:pt>
              </c:strCache>
            </c:strRef>
          </c:tx>
          <c:marker>
            <c:symbol val="none"/>
          </c:marker>
          <c:xVal>
            <c:numRef>
              <c:f>VB!$BH$5:$BQ$5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VB!$BH$9:$BQ$9</c:f>
              <c:numCache>
                <c:formatCode>General</c:formatCode>
                <c:ptCount val="10"/>
                <c:pt idx="0">
                  <c:v>18</c:v>
                </c:pt>
                <c:pt idx="1">
                  <c:v>26.1</c:v>
                </c:pt>
                <c:pt idx="2">
                  <c:v>34.799999999999997</c:v>
                </c:pt>
                <c:pt idx="3">
                  <c:v>44.7</c:v>
                </c:pt>
                <c:pt idx="4">
                  <c:v>56.4</c:v>
                </c:pt>
                <c:pt idx="5">
                  <c:v>70.5</c:v>
                </c:pt>
                <c:pt idx="6">
                  <c:v>87.6</c:v>
                </c:pt>
                <c:pt idx="7">
                  <c:v>108.3</c:v>
                </c:pt>
                <c:pt idx="8">
                  <c:v>133.19999999999999</c:v>
                </c:pt>
                <c:pt idx="9">
                  <c:v>162.89999999999998</c:v>
                </c:pt>
              </c:numCache>
            </c:numRef>
          </c:yVal>
          <c:smooth val="1"/>
        </c:ser>
        <c:ser>
          <c:idx val="4"/>
          <c:order val="2"/>
          <c:tx>
            <c:strRef>
              <c:f>VB!$BG$11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VB!$BH$5:$BQ$5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VB!$BH$11:$BQ$11</c:f>
              <c:numCache>
                <c:formatCode>General</c:formatCode>
                <c:ptCount val="10"/>
              </c:numCache>
            </c:numRef>
          </c:yVal>
          <c:smooth val="1"/>
        </c:ser>
        <c:ser>
          <c:idx val="6"/>
          <c:order val="3"/>
          <c:tx>
            <c:strRef>
              <c:f>VB!$BG$12</c:f>
              <c:strCache>
                <c:ptCount val="1"/>
                <c:pt idx="0">
                  <c:v>S1 t.g.v. A </c:v>
                </c:pt>
              </c:strCache>
            </c:strRef>
          </c:tx>
          <c:marker>
            <c:symbol val="none"/>
          </c:marker>
          <c:xVal>
            <c:numRef>
              <c:f>VB!$BH$5:$BQ$5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VB!$BH$12:$BQ$12</c:f>
              <c:numCache>
                <c:formatCode>General</c:formatCode>
                <c:ptCount val="10"/>
                <c:pt idx="0">
                  <c:v>0</c:v>
                </c:pt>
                <c:pt idx="1">
                  <c:v>9.9999999999999992E-2</c:v>
                </c:pt>
                <c:pt idx="2">
                  <c:v>0.79999999999999993</c:v>
                </c:pt>
                <c:pt idx="3">
                  <c:v>2.6999999999999997</c:v>
                </c:pt>
                <c:pt idx="4">
                  <c:v>6.3999999999999995</c:v>
                </c:pt>
                <c:pt idx="5">
                  <c:v>12.499999999999998</c:v>
                </c:pt>
                <c:pt idx="6">
                  <c:v>21.599999999999998</c:v>
                </c:pt>
                <c:pt idx="7">
                  <c:v>34.299999999999997</c:v>
                </c:pt>
                <c:pt idx="8">
                  <c:v>51.199999999999996</c:v>
                </c:pt>
                <c:pt idx="9">
                  <c:v>72.899999999999991</c:v>
                </c:pt>
              </c:numCache>
            </c:numRef>
          </c:yVal>
          <c:smooth val="1"/>
        </c:ser>
        <c:ser>
          <c:idx val="7"/>
          <c:order val="4"/>
          <c:tx>
            <c:strRef>
              <c:f>VB!$BG$13</c:f>
              <c:strCache>
                <c:ptCount val="1"/>
                <c:pt idx="0">
                  <c:v>S t.g.v. A en VO</c:v>
                </c:pt>
              </c:strCache>
            </c:strRef>
          </c:tx>
          <c:marker>
            <c:symbol val="none"/>
          </c:marker>
          <c:xVal>
            <c:numRef>
              <c:f>VB!$BH$5:$BQ$5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VB!$BH$13:$BQ$13</c:f>
              <c:numCache>
                <c:formatCode>General</c:formatCode>
                <c:ptCount val="10"/>
                <c:pt idx="0">
                  <c:v>0</c:v>
                </c:pt>
                <c:pt idx="1">
                  <c:v>8.1</c:v>
                </c:pt>
                <c:pt idx="2">
                  <c:v>16.8</c:v>
                </c:pt>
                <c:pt idx="3">
                  <c:v>26.7</c:v>
                </c:pt>
                <c:pt idx="4">
                  <c:v>38.4</c:v>
                </c:pt>
                <c:pt idx="5">
                  <c:v>52.5</c:v>
                </c:pt>
                <c:pt idx="6">
                  <c:v>69.599999999999994</c:v>
                </c:pt>
                <c:pt idx="7">
                  <c:v>90.3</c:v>
                </c:pt>
                <c:pt idx="8">
                  <c:v>115.19999999999999</c:v>
                </c:pt>
                <c:pt idx="9">
                  <c:v>144.89999999999998</c:v>
                </c:pt>
              </c:numCache>
            </c:numRef>
          </c:yVal>
          <c:smooth val="1"/>
        </c:ser>
        <c:axId val="102448512"/>
        <c:axId val="102233600"/>
      </c:scatterChart>
      <c:valAx>
        <c:axId val="1024485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NL"/>
                  <a:t>Tijd t (s)</a:t>
                </a:r>
              </a:p>
            </c:rich>
          </c:tx>
          <c:layout>
            <c:manualLayout>
              <c:xMode val="edge"/>
              <c:yMode val="edge"/>
              <c:x val="0.37905076865391968"/>
              <c:y val="0.91351472155089519"/>
            </c:manualLayout>
          </c:layout>
        </c:title>
        <c:numFmt formatCode="General" sourceLinked="1"/>
        <c:majorTickMark val="none"/>
        <c:tickLblPos val="nextTo"/>
        <c:crossAx val="102233600"/>
        <c:crosses val="autoZero"/>
        <c:crossBetween val="midCat"/>
      </c:valAx>
      <c:valAx>
        <c:axId val="10223360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nl-NL"/>
                  <a:t>P &amp; S</a:t>
                </a:r>
                <a:r>
                  <a:rPr lang="nl-NL" baseline="0"/>
                  <a:t> (m)</a:t>
                </a:r>
                <a:endParaRPr lang="nl-NL"/>
              </a:p>
            </c:rich>
          </c:tx>
        </c:title>
        <c:numFmt formatCode="General" sourceLinked="1"/>
        <c:majorTickMark val="none"/>
        <c:tickLblPos val="nextTo"/>
        <c:crossAx val="102448512"/>
        <c:crosses val="autoZero"/>
        <c:crossBetween val="midCat"/>
      </c:valAx>
    </c:plotArea>
    <c:legend>
      <c:legendPos val="r"/>
      <c:legendEntry>
        <c:idx val="0"/>
        <c:delete val="1"/>
      </c:legendEntry>
      <c:legendEntry>
        <c:idx val="2"/>
        <c:delete val="1"/>
      </c:legendEntry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title>
      <c:tx>
        <c:rich>
          <a:bodyPr/>
          <a:lstStyle/>
          <a:p>
            <a:pPr>
              <a:defRPr/>
            </a:pPr>
            <a:r>
              <a:rPr lang="nl-NL"/>
              <a:t>Snelheid V (m/s)</a:t>
            </a:r>
          </a:p>
        </c:rich>
      </c:tx>
      <c:layout>
        <c:manualLayout>
          <c:xMode val="edge"/>
          <c:yMode val="edge"/>
          <c:x val="0.10617142857142862"/>
          <c:y val="1.9801980198019896E-2"/>
        </c:manualLayout>
      </c:layout>
    </c:title>
    <c:plotArea>
      <c:layout/>
      <c:scatterChart>
        <c:scatterStyle val="smoothMarker"/>
        <c:ser>
          <c:idx val="5"/>
          <c:order val="0"/>
          <c:tx>
            <c:strRef>
              <c:f>VB!$BG$7</c:f>
              <c:strCache>
                <c:ptCount val="1"/>
                <c:pt idx="0">
                  <c:v>V t.g.v. A (m/s)</c:v>
                </c:pt>
              </c:strCache>
            </c:strRef>
          </c:tx>
          <c:marker>
            <c:symbol val="none"/>
          </c:marker>
          <c:xVal>
            <c:numRef>
              <c:f>VB!$BH$5:$BQ$5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VB!$BH$7:$BQ$7</c:f>
              <c:numCache>
                <c:formatCode>General</c:formatCode>
                <c:ptCount val="10"/>
                <c:pt idx="0">
                  <c:v>0</c:v>
                </c:pt>
                <c:pt idx="1">
                  <c:v>0.3</c:v>
                </c:pt>
                <c:pt idx="2">
                  <c:v>1.2</c:v>
                </c:pt>
                <c:pt idx="3">
                  <c:v>2.6999999999999997</c:v>
                </c:pt>
                <c:pt idx="4">
                  <c:v>4.8</c:v>
                </c:pt>
                <c:pt idx="5">
                  <c:v>7.5</c:v>
                </c:pt>
                <c:pt idx="6">
                  <c:v>10.799999999999999</c:v>
                </c:pt>
                <c:pt idx="7">
                  <c:v>14.7</c:v>
                </c:pt>
                <c:pt idx="8">
                  <c:v>19.2</c:v>
                </c:pt>
                <c:pt idx="9">
                  <c:v>24.3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VB!$BG$10</c:f>
              <c:strCache>
                <c:ptCount val="1"/>
                <c:pt idx="0">
                  <c:v>V t.g.v A &amp; V0 (m/s)</c:v>
                </c:pt>
              </c:strCache>
            </c:strRef>
          </c:tx>
          <c:marker>
            <c:symbol val="none"/>
          </c:marker>
          <c:xVal>
            <c:numRef>
              <c:f>VB!$BH$5:$BQ$5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VB!$BH$10:$BQ$10</c:f>
              <c:numCache>
                <c:formatCode>General</c:formatCode>
                <c:ptCount val="10"/>
                <c:pt idx="0">
                  <c:v>8</c:v>
                </c:pt>
                <c:pt idx="1">
                  <c:v>8.3000000000000007</c:v>
                </c:pt>
                <c:pt idx="2">
                  <c:v>9.1999999999999993</c:v>
                </c:pt>
                <c:pt idx="3">
                  <c:v>10.7</c:v>
                </c:pt>
                <c:pt idx="4">
                  <c:v>12.8</c:v>
                </c:pt>
                <c:pt idx="5">
                  <c:v>15.5</c:v>
                </c:pt>
                <c:pt idx="6">
                  <c:v>18.799999999999997</c:v>
                </c:pt>
                <c:pt idx="7">
                  <c:v>22.7</c:v>
                </c:pt>
                <c:pt idx="8">
                  <c:v>27.2</c:v>
                </c:pt>
                <c:pt idx="9">
                  <c:v>32.299999999999997</c:v>
                </c:pt>
              </c:numCache>
            </c:numRef>
          </c:yVal>
          <c:smooth val="1"/>
        </c:ser>
        <c:ser>
          <c:idx val="4"/>
          <c:order val="2"/>
          <c:tx>
            <c:strRef>
              <c:f>VB!$BG$11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VB!$BH$5:$BQ$5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VB!$BH$11:$BQ$11</c:f>
              <c:numCache>
                <c:formatCode>General</c:formatCode>
                <c:ptCount val="10"/>
              </c:numCache>
            </c:numRef>
          </c:yVal>
          <c:smooth val="1"/>
        </c:ser>
        <c:axId val="102658048"/>
        <c:axId val="102659968"/>
      </c:scatterChart>
      <c:valAx>
        <c:axId val="1026580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NL"/>
                  <a:t>Tijd t (s)</a:t>
                </a:r>
              </a:p>
            </c:rich>
          </c:tx>
        </c:title>
        <c:numFmt formatCode="General" sourceLinked="1"/>
        <c:majorTickMark val="none"/>
        <c:tickLblPos val="nextTo"/>
        <c:crossAx val="102659968"/>
        <c:crosses val="autoZero"/>
        <c:crossBetween val="midCat"/>
        <c:majorUnit val="1"/>
      </c:valAx>
      <c:valAx>
        <c:axId val="10265996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nl-NL"/>
                  <a:t>V (m/s)</a:t>
                </a:r>
              </a:p>
            </c:rich>
          </c:tx>
        </c:title>
        <c:numFmt formatCode="General" sourceLinked="1"/>
        <c:majorTickMark val="none"/>
        <c:tickLblPos val="nextTo"/>
        <c:crossAx val="102658048"/>
        <c:crosses val="autoZero"/>
        <c:crossBetween val="midCat"/>
      </c:valAx>
    </c:plotArea>
    <c:legend>
      <c:legendPos val="r"/>
      <c:legendEntry>
        <c:idx val="2"/>
        <c:delete val="1"/>
      </c:legendEntry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title>
      <c:tx>
        <c:rich>
          <a:bodyPr/>
          <a:lstStyle/>
          <a:p>
            <a:pPr>
              <a:defRPr/>
            </a:pPr>
            <a:r>
              <a:rPr lang="nl-NL"/>
              <a:t>Versnelling (m/s^2)</a:t>
            </a:r>
          </a:p>
        </c:rich>
      </c:tx>
      <c:layout>
        <c:manualLayout>
          <c:xMode val="edge"/>
          <c:yMode val="edge"/>
          <c:x val="9.9276190476190546E-2"/>
          <c:y val="2.3102310231023156E-2"/>
        </c:manualLayout>
      </c:layout>
    </c:title>
    <c:plotArea>
      <c:layout/>
      <c:scatterChart>
        <c:scatterStyle val="smoothMarker"/>
        <c:ser>
          <c:idx val="0"/>
          <c:order val="0"/>
          <c:tx>
            <c:strRef>
              <c:f>VB!$BG$8</c:f>
              <c:strCache>
                <c:ptCount val="1"/>
                <c:pt idx="0">
                  <c:v>A (m/s^2)</c:v>
                </c:pt>
              </c:strCache>
            </c:strRef>
          </c:tx>
          <c:marker>
            <c:symbol val="none"/>
          </c:marker>
          <c:xVal>
            <c:numRef>
              <c:f>VB!$BH$5:$BQ$5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VB!$BH$8:$BQ$8</c:f>
              <c:numCache>
                <c:formatCode>General</c:formatCode>
                <c:ptCount val="10"/>
                <c:pt idx="0">
                  <c:v>0</c:v>
                </c:pt>
                <c:pt idx="1">
                  <c:v>0.6</c:v>
                </c:pt>
                <c:pt idx="2">
                  <c:v>1.2</c:v>
                </c:pt>
                <c:pt idx="3">
                  <c:v>1.7999999999999998</c:v>
                </c:pt>
                <c:pt idx="4">
                  <c:v>2.4</c:v>
                </c:pt>
                <c:pt idx="5">
                  <c:v>3</c:v>
                </c:pt>
                <c:pt idx="6">
                  <c:v>3.5999999999999996</c:v>
                </c:pt>
                <c:pt idx="7">
                  <c:v>4.2</c:v>
                </c:pt>
                <c:pt idx="8">
                  <c:v>4.8</c:v>
                </c:pt>
                <c:pt idx="9">
                  <c:v>5.3999999999999995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VB!$BG$11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VB!$BH$5:$BQ$5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VB!$BH$11:$BQ$11</c:f>
              <c:numCache>
                <c:formatCode>General</c:formatCode>
                <c:ptCount val="10"/>
              </c:numCache>
            </c:numRef>
          </c:yVal>
          <c:smooth val="1"/>
        </c:ser>
        <c:axId val="102673408"/>
        <c:axId val="102691968"/>
      </c:scatterChart>
      <c:valAx>
        <c:axId val="1026734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NL"/>
                  <a:t>Tijd t (s)</a:t>
                </a:r>
              </a:p>
            </c:rich>
          </c:tx>
        </c:title>
        <c:numFmt formatCode="General" sourceLinked="1"/>
        <c:majorTickMark val="none"/>
        <c:tickLblPos val="nextTo"/>
        <c:crossAx val="102691968"/>
        <c:crosses val="autoZero"/>
        <c:crossBetween val="midCat"/>
      </c:valAx>
      <c:valAx>
        <c:axId val="10269196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nl-NL"/>
                  <a:t>A (m/s^2)</a:t>
                </a:r>
              </a:p>
            </c:rich>
          </c:tx>
        </c:title>
        <c:numFmt formatCode="General" sourceLinked="1"/>
        <c:majorTickMark val="none"/>
        <c:tickLblPos val="nextTo"/>
        <c:crossAx val="102673408"/>
        <c:crosses val="autoZero"/>
        <c:crossBetween val="midCat"/>
      </c:valAx>
    </c:plotArea>
    <c:legend>
      <c:legendPos val="r"/>
      <c:legendEntry>
        <c:idx val="1"/>
        <c:delete val="1"/>
      </c:legendEntry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title>
      <c:tx>
        <c:rich>
          <a:bodyPr/>
          <a:lstStyle/>
          <a:p>
            <a:pPr>
              <a:defRPr/>
            </a:pPr>
            <a:r>
              <a:rPr lang="nl-NL"/>
              <a:t>Vgemiddeld vanaf</a:t>
            </a:r>
            <a:r>
              <a:rPr lang="nl-NL" baseline="0"/>
              <a:t> t=2 s</a:t>
            </a:r>
          </a:p>
        </c:rich>
      </c:tx>
    </c:title>
    <c:plotArea>
      <c:layout/>
      <c:scatterChart>
        <c:scatterStyle val="smoothMarker"/>
        <c:ser>
          <c:idx val="0"/>
          <c:order val="0"/>
          <c:tx>
            <c:strRef>
              <c:f>'D&amp;I'!$AF$4:$AG$4</c:f>
              <c:strCache>
                <c:ptCount val="1"/>
                <c:pt idx="0">
                  <c:v>Weg m</c:v>
                </c:pt>
              </c:strCache>
            </c:strRef>
          </c:tx>
          <c:marker>
            <c:symbol val="none"/>
          </c:marker>
          <c:xVal>
            <c:numRef>
              <c:f>'D&amp;I'!$AH$3:$AO$3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numCache>
            </c:numRef>
          </c:xVal>
          <c:yVal>
            <c:numRef>
              <c:f>'D&amp;I'!$AH$4:$AO$4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9</c:v>
                </c:pt>
                <c:pt idx="4">
                  <c:v>16</c:v>
                </c:pt>
                <c:pt idx="5">
                  <c:v>25</c:v>
                </c:pt>
                <c:pt idx="6">
                  <c:v>36</c:v>
                </c:pt>
                <c:pt idx="7">
                  <c:v>49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'D&amp;I'!$AF$5:$AG$5</c:f>
              <c:strCache>
                <c:ptCount val="1"/>
                <c:pt idx="0">
                  <c:v>Vgem = 8 m/s</c:v>
                </c:pt>
              </c:strCache>
            </c:strRef>
          </c:tx>
          <c:spPr>
            <a:ln w="25400"/>
          </c:spPr>
          <c:marker>
            <c:symbol val="none"/>
          </c:marker>
          <c:xVal>
            <c:numRef>
              <c:f>'D&amp;I'!$AH$3:$AO$3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numCache>
            </c:numRef>
          </c:xVal>
          <c:yVal>
            <c:numRef>
              <c:f>'D&amp;I'!$AH$5:$AO$5</c:f>
              <c:numCache>
                <c:formatCode>General</c:formatCode>
                <c:ptCount val="8"/>
                <c:pt idx="2">
                  <c:v>4</c:v>
                </c:pt>
                <c:pt idx="3">
                  <c:v>12</c:v>
                </c:pt>
                <c:pt idx="4">
                  <c:v>20</c:v>
                </c:pt>
                <c:pt idx="5">
                  <c:v>28</c:v>
                </c:pt>
                <c:pt idx="6">
                  <c:v>36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'D&amp;I'!$AF$6:$AG$6</c:f>
              <c:strCache>
                <c:ptCount val="1"/>
                <c:pt idx="0">
                  <c:v>Vgem = 7 m/s</c:v>
                </c:pt>
              </c:strCache>
            </c:strRef>
          </c:tx>
          <c:marker>
            <c:symbol val="none"/>
          </c:marker>
          <c:xVal>
            <c:numRef>
              <c:f>'D&amp;I'!$AH$3:$AO$3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numCache>
            </c:numRef>
          </c:xVal>
          <c:yVal>
            <c:numRef>
              <c:f>'D&amp;I'!$AH$6:$AO$6</c:f>
              <c:numCache>
                <c:formatCode>General</c:formatCode>
                <c:ptCount val="8"/>
                <c:pt idx="2">
                  <c:v>4</c:v>
                </c:pt>
                <c:pt idx="3">
                  <c:v>11</c:v>
                </c:pt>
                <c:pt idx="4">
                  <c:v>18</c:v>
                </c:pt>
                <c:pt idx="5">
                  <c:v>25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'D&amp;I'!$AF$7:$AG$7</c:f>
              <c:strCache>
                <c:ptCount val="1"/>
                <c:pt idx="0">
                  <c:v>Vgem = 6 m/s</c:v>
                </c:pt>
              </c:strCache>
            </c:strRef>
          </c:tx>
          <c:marker>
            <c:symbol val="none"/>
          </c:marker>
          <c:xVal>
            <c:numRef>
              <c:f>'D&amp;I'!$AH$3:$AO$3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numCache>
            </c:numRef>
          </c:xVal>
          <c:yVal>
            <c:numRef>
              <c:f>'D&amp;I'!$AH$7:$AO$7</c:f>
              <c:numCache>
                <c:formatCode>General</c:formatCode>
                <c:ptCount val="8"/>
                <c:pt idx="2">
                  <c:v>4</c:v>
                </c:pt>
                <c:pt idx="3">
                  <c:v>10</c:v>
                </c:pt>
                <c:pt idx="4">
                  <c:v>16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'D&amp;I'!$AF$8:$AG$8</c:f>
              <c:strCache>
                <c:ptCount val="1"/>
                <c:pt idx="0">
                  <c:v>Vgem = 5 m/s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'D&amp;I'!$AH$3:$AO$3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numCache>
            </c:numRef>
          </c:xVal>
          <c:yVal>
            <c:numRef>
              <c:f>'D&amp;I'!$AH$8:$AO$8</c:f>
              <c:numCache>
                <c:formatCode>General</c:formatCode>
                <c:ptCount val="8"/>
                <c:pt idx="2">
                  <c:v>4</c:v>
                </c:pt>
                <c:pt idx="3">
                  <c:v>9</c:v>
                </c:pt>
              </c:numCache>
            </c:numRef>
          </c:yVal>
          <c:smooth val="1"/>
        </c:ser>
        <c:axId val="104222080"/>
        <c:axId val="104244736"/>
      </c:scatterChart>
      <c:valAx>
        <c:axId val="104222080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nl-NL"/>
                  <a:t>Tijd  (s)</a:t>
                </a:r>
              </a:p>
            </c:rich>
          </c:tx>
        </c:title>
        <c:numFmt formatCode="General" sourceLinked="1"/>
        <c:majorTickMark val="none"/>
        <c:tickLblPos val="nextTo"/>
        <c:crossAx val="104244736"/>
        <c:crosses val="autoZero"/>
        <c:crossBetween val="midCat"/>
      </c:valAx>
      <c:valAx>
        <c:axId val="10424473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nl-NL"/>
                  <a:t>Weg   S</a:t>
                </a:r>
                <a:r>
                  <a:rPr lang="nl-NL" baseline="0"/>
                  <a:t> (m)</a:t>
                </a:r>
                <a:endParaRPr lang="nl-NL"/>
              </a:p>
            </c:rich>
          </c:tx>
        </c:title>
        <c:numFmt formatCode="General" sourceLinked="1"/>
        <c:majorTickMark val="none"/>
        <c:tickLblPos val="nextTo"/>
        <c:crossAx val="104222080"/>
        <c:crosses val="autoZero"/>
        <c:crossBetween val="midCat"/>
      </c:valAx>
    </c:plotArea>
    <c:legend>
      <c:legendPos val="r"/>
      <c:txPr>
        <a:bodyPr/>
        <a:lstStyle/>
        <a:p>
          <a:pPr>
            <a:defRPr b="1"/>
          </a:pPr>
          <a:endParaRPr lang="nl-NL"/>
        </a:p>
      </c:txPr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title>
      <c:tx>
        <c:rich>
          <a:bodyPr/>
          <a:lstStyle/>
          <a:p>
            <a:pPr>
              <a:defRPr/>
            </a:pPr>
            <a:r>
              <a:rPr lang="nl-NL"/>
              <a:t>Vgemiddeld vanaf</a:t>
            </a:r>
            <a:r>
              <a:rPr lang="nl-NL" baseline="0"/>
              <a:t> t=2 s en</a:t>
            </a:r>
          </a:p>
          <a:p>
            <a:pPr>
              <a:defRPr/>
            </a:pPr>
            <a:r>
              <a:rPr lang="nl-NL"/>
              <a:t> Vmomentaan</a:t>
            </a:r>
            <a:r>
              <a:rPr lang="nl-NL" baseline="0"/>
              <a:t> op tijdstip t=2 s</a:t>
            </a:r>
          </a:p>
        </c:rich>
      </c:tx>
    </c:title>
    <c:plotArea>
      <c:layout/>
      <c:scatterChart>
        <c:scatterStyle val="smoothMarker"/>
        <c:ser>
          <c:idx val="0"/>
          <c:order val="0"/>
          <c:tx>
            <c:strRef>
              <c:f>'D&amp;I'!$AF$4:$AG$4</c:f>
              <c:strCache>
                <c:ptCount val="1"/>
                <c:pt idx="0">
                  <c:v>Weg m</c:v>
                </c:pt>
              </c:strCache>
            </c:strRef>
          </c:tx>
          <c:marker>
            <c:symbol val="none"/>
          </c:marker>
          <c:xVal>
            <c:numRef>
              <c:f>'D&amp;I'!$AH$3:$AO$3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numCache>
            </c:numRef>
          </c:xVal>
          <c:yVal>
            <c:numRef>
              <c:f>'D&amp;I'!$AH$4:$AO$4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9</c:v>
                </c:pt>
                <c:pt idx="4">
                  <c:v>16</c:v>
                </c:pt>
                <c:pt idx="5">
                  <c:v>25</c:v>
                </c:pt>
                <c:pt idx="6">
                  <c:v>36</c:v>
                </c:pt>
                <c:pt idx="7">
                  <c:v>49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'D&amp;I'!$AF$5:$AG$5</c:f>
              <c:strCache>
                <c:ptCount val="1"/>
                <c:pt idx="0">
                  <c:v>Vgem = 8 m/s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'D&amp;I'!$AH$3:$AO$3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numCache>
            </c:numRef>
          </c:xVal>
          <c:yVal>
            <c:numRef>
              <c:f>'D&amp;I'!$AH$5:$AO$5</c:f>
              <c:numCache>
                <c:formatCode>General</c:formatCode>
                <c:ptCount val="8"/>
                <c:pt idx="2">
                  <c:v>4</c:v>
                </c:pt>
                <c:pt idx="3">
                  <c:v>12</c:v>
                </c:pt>
                <c:pt idx="4">
                  <c:v>20</c:v>
                </c:pt>
                <c:pt idx="5">
                  <c:v>28</c:v>
                </c:pt>
                <c:pt idx="6">
                  <c:v>36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'D&amp;I'!$AF$6:$AG$6</c:f>
              <c:strCache>
                <c:ptCount val="1"/>
                <c:pt idx="0">
                  <c:v>Vgem = 7 m/s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'D&amp;I'!$AH$3:$AO$3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numCache>
            </c:numRef>
          </c:xVal>
          <c:yVal>
            <c:numRef>
              <c:f>'D&amp;I'!$AH$6:$AO$6</c:f>
              <c:numCache>
                <c:formatCode>General</c:formatCode>
                <c:ptCount val="8"/>
                <c:pt idx="2">
                  <c:v>4</c:v>
                </c:pt>
                <c:pt idx="3">
                  <c:v>11</c:v>
                </c:pt>
                <c:pt idx="4">
                  <c:v>18</c:v>
                </c:pt>
                <c:pt idx="5">
                  <c:v>25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'D&amp;I'!$AF$7:$AG$7</c:f>
              <c:strCache>
                <c:ptCount val="1"/>
                <c:pt idx="0">
                  <c:v>Vgem = 6 m/s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'D&amp;I'!$AH$3:$AO$3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numCache>
            </c:numRef>
          </c:xVal>
          <c:yVal>
            <c:numRef>
              <c:f>'D&amp;I'!$AH$7:$AO$7</c:f>
              <c:numCache>
                <c:formatCode>General</c:formatCode>
                <c:ptCount val="8"/>
                <c:pt idx="2">
                  <c:v>4</c:v>
                </c:pt>
                <c:pt idx="3">
                  <c:v>10</c:v>
                </c:pt>
                <c:pt idx="4">
                  <c:v>16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'D&amp;I'!$AF$8:$AG$8</c:f>
              <c:strCache>
                <c:ptCount val="1"/>
                <c:pt idx="0">
                  <c:v>Vgem = 5 m/s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'D&amp;I'!$AH$3:$AO$3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numCache>
            </c:numRef>
          </c:xVal>
          <c:yVal>
            <c:numRef>
              <c:f>'D&amp;I'!$AH$8:$AO$8</c:f>
              <c:numCache>
                <c:formatCode>General</c:formatCode>
                <c:ptCount val="8"/>
                <c:pt idx="2">
                  <c:v>4</c:v>
                </c:pt>
                <c:pt idx="3">
                  <c:v>9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'D&amp;I'!$AF$9:$AG$9</c:f>
              <c:strCache>
                <c:ptCount val="1"/>
                <c:pt idx="0">
                  <c:v>V(t=2) = 4 m/s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marker>
            <c:symbol val="none"/>
          </c:marker>
          <c:xVal>
            <c:numRef>
              <c:f>'D&amp;I'!$AH$3:$AO$3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numCache>
            </c:numRef>
          </c:xVal>
          <c:yVal>
            <c:numRef>
              <c:f>'D&amp;I'!$AH$9:$AO$9</c:f>
              <c:numCache>
                <c:formatCode>General</c:formatCode>
                <c:ptCount val="8"/>
                <c:pt idx="1">
                  <c:v>0</c:v>
                </c:pt>
                <c:pt idx="2">
                  <c:v>4</c:v>
                </c:pt>
                <c:pt idx="3">
                  <c:v>8</c:v>
                </c:pt>
                <c:pt idx="4">
                  <c:v>12</c:v>
                </c:pt>
              </c:numCache>
            </c:numRef>
          </c:yVal>
          <c:smooth val="1"/>
        </c:ser>
        <c:axId val="104274560"/>
        <c:axId val="104289024"/>
      </c:scatterChart>
      <c:valAx>
        <c:axId val="104274560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nl-NL"/>
                  <a:t>Tijd  (s)</a:t>
                </a:r>
              </a:p>
            </c:rich>
          </c:tx>
        </c:title>
        <c:numFmt formatCode="General" sourceLinked="1"/>
        <c:majorTickMark val="none"/>
        <c:tickLblPos val="nextTo"/>
        <c:crossAx val="104289024"/>
        <c:crosses val="autoZero"/>
        <c:crossBetween val="midCat"/>
      </c:valAx>
      <c:valAx>
        <c:axId val="10428902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nl-NL"/>
                  <a:t>Weg   S</a:t>
                </a:r>
                <a:r>
                  <a:rPr lang="nl-NL" baseline="0"/>
                  <a:t> (m)</a:t>
                </a:r>
                <a:endParaRPr lang="nl-NL"/>
              </a:p>
            </c:rich>
          </c:tx>
        </c:title>
        <c:numFmt formatCode="General" sourceLinked="1"/>
        <c:majorTickMark val="none"/>
        <c:tickLblPos val="nextTo"/>
        <c:crossAx val="104274560"/>
        <c:crosses val="autoZero"/>
        <c:crossBetween val="midCat"/>
      </c:valAx>
    </c:plotArea>
    <c:legend>
      <c:legendPos val="r"/>
      <c:legendEntry>
        <c:idx val="5"/>
        <c:txPr>
          <a:bodyPr/>
          <a:lstStyle/>
          <a:p>
            <a:pPr>
              <a:defRPr b="1" i="0" baseline="0"/>
            </a:pPr>
            <a:endParaRPr lang="nl-NL"/>
          </a:p>
        </c:txPr>
      </c:legendEntry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title>
      <c:tx>
        <c:rich>
          <a:bodyPr/>
          <a:lstStyle/>
          <a:p>
            <a:pPr>
              <a:defRPr/>
            </a:pPr>
            <a:r>
              <a:rPr lang="en-US"/>
              <a:t>Snelheid vs tijd </a:t>
            </a:r>
          </a:p>
        </c:rich>
      </c:tx>
    </c:title>
    <c:plotArea>
      <c:layout>
        <c:manualLayout>
          <c:layoutTarget val="inner"/>
          <c:xMode val="edge"/>
          <c:yMode val="edge"/>
          <c:x val="0.13309564304461938"/>
          <c:y val="0.16251166520851423"/>
          <c:w val="0.57613669291338665"/>
          <c:h val="0.61303988043161273"/>
        </c:manualLayout>
      </c:layout>
      <c:scatterChart>
        <c:scatterStyle val="lineMarker"/>
        <c:ser>
          <c:idx val="0"/>
          <c:order val="0"/>
          <c:tx>
            <c:strRef>
              <c:f>'EB1'!$AA$6</c:f>
              <c:strCache>
                <c:ptCount val="1"/>
                <c:pt idx="0">
                  <c:v>Snelheid (m/s)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'EB1'!$AB$4:$BM$4</c:f>
              <c:numCache>
                <c:formatCode>General</c:formatCode>
                <c:ptCount val="38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1.9999999999999998</c:v>
                </c:pt>
                <c:pt idx="12">
                  <c:v>2.1999999999999997</c:v>
                </c:pt>
                <c:pt idx="13">
                  <c:v>2.4</c:v>
                </c:pt>
                <c:pt idx="14">
                  <c:v>2.6</c:v>
                </c:pt>
                <c:pt idx="15">
                  <c:v>2.8000000000000003</c:v>
                </c:pt>
                <c:pt idx="16">
                  <c:v>3.0000000000000004</c:v>
                </c:pt>
                <c:pt idx="17">
                  <c:v>3.2000000000000006</c:v>
                </c:pt>
                <c:pt idx="18">
                  <c:v>3.4000000000000008</c:v>
                </c:pt>
                <c:pt idx="19">
                  <c:v>3.600000000000001</c:v>
                </c:pt>
                <c:pt idx="20">
                  <c:v>3.8000000000000012</c:v>
                </c:pt>
                <c:pt idx="21">
                  <c:v>4.0000000000000009</c:v>
                </c:pt>
                <c:pt idx="22">
                  <c:v>4.2000000000000011</c:v>
                </c:pt>
                <c:pt idx="23">
                  <c:v>4.4000000000000012</c:v>
                </c:pt>
                <c:pt idx="24">
                  <c:v>4.6000000000000014</c:v>
                </c:pt>
                <c:pt idx="25">
                  <c:v>4.8000000000000016</c:v>
                </c:pt>
                <c:pt idx="26">
                  <c:v>5</c:v>
                </c:pt>
                <c:pt idx="27">
                  <c:v>5</c:v>
                </c:pt>
                <c:pt idx="28">
                  <c:v>5.2</c:v>
                </c:pt>
                <c:pt idx="29">
                  <c:v>5.4</c:v>
                </c:pt>
                <c:pt idx="30">
                  <c:v>5.6000000000000005</c:v>
                </c:pt>
                <c:pt idx="31">
                  <c:v>5.8000000000000007</c:v>
                </c:pt>
                <c:pt idx="32">
                  <c:v>6.0000000000000009</c:v>
                </c:pt>
                <c:pt idx="33">
                  <c:v>6.2000000000000011</c:v>
                </c:pt>
                <c:pt idx="34">
                  <c:v>6.4000000000000012</c:v>
                </c:pt>
                <c:pt idx="35">
                  <c:v>6.6000000000000014</c:v>
                </c:pt>
                <c:pt idx="36">
                  <c:v>6.8000000000000016</c:v>
                </c:pt>
                <c:pt idx="37">
                  <c:v>7.0000000000000018</c:v>
                </c:pt>
              </c:numCache>
            </c:numRef>
          </c:xVal>
          <c:yVal>
            <c:numRef>
              <c:f>'EB1'!$AB$6:$BM$6</c:f>
              <c:numCache>
                <c:formatCode>General</c:formatCode>
                <c:ptCount val="38"/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1.5</c:v>
                </c:pt>
                <c:pt idx="28">
                  <c:v>1.5</c:v>
                </c:pt>
                <c:pt idx="29">
                  <c:v>1.5</c:v>
                </c:pt>
                <c:pt idx="30">
                  <c:v>1.5</c:v>
                </c:pt>
                <c:pt idx="31">
                  <c:v>1.5</c:v>
                </c:pt>
                <c:pt idx="32">
                  <c:v>1.5</c:v>
                </c:pt>
                <c:pt idx="33">
                  <c:v>1.5</c:v>
                </c:pt>
                <c:pt idx="34">
                  <c:v>1.5</c:v>
                </c:pt>
                <c:pt idx="35">
                  <c:v>1.5</c:v>
                </c:pt>
                <c:pt idx="36">
                  <c:v>1.5</c:v>
                </c:pt>
                <c:pt idx="37">
                  <c:v>1.5</c:v>
                </c:pt>
              </c:numCache>
            </c:numRef>
          </c:yVal>
        </c:ser>
        <c:axId val="97576448"/>
        <c:axId val="97578368"/>
      </c:scatterChart>
      <c:valAx>
        <c:axId val="97576448"/>
        <c:scaling>
          <c:orientation val="minMax"/>
          <c:max val="7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tijd t (s)</a:t>
                </a:r>
              </a:p>
            </c:rich>
          </c:tx>
        </c:title>
        <c:numFmt formatCode="General" sourceLinked="1"/>
        <c:tickLblPos val="nextTo"/>
        <c:crossAx val="97578368"/>
        <c:crosses val="autoZero"/>
        <c:crossBetween val="midCat"/>
        <c:majorUnit val="1"/>
      </c:valAx>
      <c:valAx>
        <c:axId val="9757836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Snelheid v (m/s)</a:t>
                </a:r>
              </a:p>
            </c:rich>
          </c:tx>
        </c:title>
        <c:numFmt formatCode="General" sourceLinked="1"/>
        <c:tickLblPos val="nextTo"/>
        <c:crossAx val="97576448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title>
      <c:tx>
        <c:rich>
          <a:bodyPr/>
          <a:lstStyle/>
          <a:p>
            <a:pPr>
              <a:defRPr/>
            </a:pPr>
            <a:r>
              <a:rPr lang="en-US"/>
              <a:t>Plaats versus tijd </a:t>
            </a:r>
          </a:p>
        </c:rich>
      </c:tx>
    </c:title>
    <c:plotArea>
      <c:layout/>
      <c:scatterChart>
        <c:scatterStyle val="smoothMarker"/>
        <c:ser>
          <c:idx val="0"/>
          <c:order val="0"/>
          <c:tx>
            <c:strRef>
              <c:f>'EB1'!$AA$5</c:f>
              <c:strCache>
                <c:ptCount val="1"/>
                <c:pt idx="0">
                  <c:v>Plaats (m)</c:v>
                </c:pt>
              </c:strCache>
            </c:strRef>
          </c:tx>
          <c:marker>
            <c:symbol val="none"/>
          </c:marker>
          <c:xVal>
            <c:numRef>
              <c:f>'EB1'!$AB$4:$BM$4</c:f>
              <c:numCache>
                <c:formatCode>General</c:formatCode>
                <c:ptCount val="38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1.9999999999999998</c:v>
                </c:pt>
                <c:pt idx="12">
                  <c:v>2.1999999999999997</c:v>
                </c:pt>
                <c:pt idx="13">
                  <c:v>2.4</c:v>
                </c:pt>
                <c:pt idx="14">
                  <c:v>2.6</c:v>
                </c:pt>
                <c:pt idx="15">
                  <c:v>2.8000000000000003</c:v>
                </c:pt>
                <c:pt idx="16">
                  <c:v>3.0000000000000004</c:v>
                </c:pt>
                <c:pt idx="17">
                  <c:v>3.2000000000000006</c:v>
                </c:pt>
                <c:pt idx="18">
                  <c:v>3.4000000000000008</c:v>
                </c:pt>
                <c:pt idx="19">
                  <c:v>3.600000000000001</c:v>
                </c:pt>
                <c:pt idx="20">
                  <c:v>3.8000000000000012</c:v>
                </c:pt>
                <c:pt idx="21">
                  <c:v>4.0000000000000009</c:v>
                </c:pt>
                <c:pt idx="22">
                  <c:v>4.2000000000000011</c:v>
                </c:pt>
                <c:pt idx="23">
                  <c:v>4.4000000000000012</c:v>
                </c:pt>
                <c:pt idx="24">
                  <c:v>4.6000000000000014</c:v>
                </c:pt>
                <c:pt idx="25">
                  <c:v>4.8000000000000016</c:v>
                </c:pt>
                <c:pt idx="26">
                  <c:v>5</c:v>
                </c:pt>
                <c:pt idx="27">
                  <c:v>5</c:v>
                </c:pt>
                <c:pt idx="28">
                  <c:v>5.2</c:v>
                </c:pt>
                <c:pt idx="29">
                  <c:v>5.4</c:v>
                </c:pt>
                <c:pt idx="30">
                  <c:v>5.6000000000000005</c:v>
                </c:pt>
                <c:pt idx="31">
                  <c:v>5.8000000000000007</c:v>
                </c:pt>
                <c:pt idx="32">
                  <c:v>6.0000000000000009</c:v>
                </c:pt>
                <c:pt idx="33">
                  <c:v>6.2000000000000011</c:v>
                </c:pt>
                <c:pt idx="34">
                  <c:v>6.4000000000000012</c:v>
                </c:pt>
                <c:pt idx="35">
                  <c:v>6.6000000000000014</c:v>
                </c:pt>
                <c:pt idx="36">
                  <c:v>6.8000000000000016</c:v>
                </c:pt>
                <c:pt idx="37">
                  <c:v>7.0000000000000018</c:v>
                </c:pt>
              </c:numCache>
            </c:numRef>
          </c:xVal>
          <c:yVal>
            <c:numRef>
              <c:f>'EB1'!$AB$5:$BM$5</c:f>
              <c:numCache>
                <c:formatCode>General</c:formatCode>
                <c:ptCount val="38"/>
                <c:pt idx="0">
                  <c:v>2</c:v>
                </c:pt>
                <c:pt idx="1">
                  <c:v>2.2000000000000002</c:v>
                </c:pt>
                <c:pt idx="2">
                  <c:v>2.4000000000000004</c:v>
                </c:pt>
                <c:pt idx="3">
                  <c:v>2.6000000000000005</c:v>
                </c:pt>
                <c:pt idx="4">
                  <c:v>2.8000000000000007</c:v>
                </c:pt>
                <c:pt idx="5">
                  <c:v>3.0000000000000009</c:v>
                </c:pt>
                <c:pt idx="6">
                  <c:v>3.2000000000000011</c:v>
                </c:pt>
                <c:pt idx="7">
                  <c:v>3.4000000000000012</c:v>
                </c:pt>
                <c:pt idx="8">
                  <c:v>3.6000000000000014</c:v>
                </c:pt>
                <c:pt idx="9">
                  <c:v>3.8000000000000016</c:v>
                </c:pt>
                <c:pt idx="10">
                  <c:v>4.0000000000000018</c:v>
                </c:pt>
                <c:pt idx="11">
                  <c:v>4.0000000000000018</c:v>
                </c:pt>
                <c:pt idx="12">
                  <c:v>4.4000000000000021</c:v>
                </c:pt>
                <c:pt idx="13">
                  <c:v>4.8000000000000025</c:v>
                </c:pt>
                <c:pt idx="14">
                  <c:v>5.2000000000000028</c:v>
                </c:pt>
                <c:pt idx="15">
                  <c:v>5.6000000000000032</c:v>
                </c:pt>
                <c:pt idx="16">
                  <c:v>6.0000000000000036</c:v>
                </c:pt>
                <c:pt idx="17">
                  <c:v>6.4000000000000039</c:v>
                </c:pt>
                <c:pt idx="18">
                  <c:v>6.8000000000000043</c:v>
                </c:pt>
                <c:pt idx="19">
                  <c:v>7.2000000000000046</c:v>
                </c:pt>
                <c:pt idx="20">
                  <c:v>7.600000000000005</c:v>
                </c:pt>
                <c:pt idx="21">
                  <c:v>8.0000000000000053</c:v>
                </c:pt>
                <c:pt idx="22">
                  <c:v>8.4000000000000057</c:v>
                </c:pt>
                <c:pt idx="23">
                  <c:v>8.800000000000006</c:v>
                </c:pt>
                <c:pt idx="24">
                  <c:v>9.2000000000000064</c:v>
                </c:pt>
                <c:pt idx="25">
                  <c:v>9.6000000000000068</c:v>
                </c:pt>
                <c:pt idx="26">
                  <c:v>10.000000000000007</c:v>
                </c:pt>
                <c:pt idx="27">
                  <c:v>10.000000000000007</c:v>
                </c:pt>
                <c:pt idx="28">
                  <c:v>10.300000000000008</c:v>
                </c:pt>
                <c:pt idx="29">
                  <c:v>10.600000000000009</c:v>
                </c:pt>
                <c:pt idx="30">
                  <c:v>10.900000000000009</c:v>
                </c:pt>
                <c:pt idx="31">
                  <c:v>11.20000000000001</c:v>
                </c:pt>
                <c:pt idx="32">
                  <c:v>11.500000000000011</c:v>
                </c:pt>
                <c:pt idx="33">
                  <c:v>11.800000000000011</c:v>
                </c:pt>
                <c:pt idx="34">
                  <c:v>12.100000000000012</c:v>
                </c:pt>
                <c:pt idx="35">
                  <c:v>12.400000000000013</c:v>
                </c:pt>
                <c:pt idx="36">
                  <c:v>12.700000000000014</c:v>
                </c:pt>
                <c:pt idx="37">
                  <c:v>13.000000000000014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'EB1'!$AA$7</c:f>
              <c:strCache>
                <c:ptCount val="1"/>
                <c:pt idx="0">
                  <c:v>Weg W (m)</c:v>
                </c:pt>
              </c:strCache>
            </c:strRef>
          </c:tx>
          <c:spPr>
            <a:ln>
              <a:solidFill>
                <a:srgbClr val="00B050"/>
              </a:solidFill>
              <a:prstDash val="dash"/>
            </a:ln>
          </c:spPr>
          <c:marker>
            <c:symbol val="none"/>
          </c:marker>
          <c:xVal>
            <c:numRef>
              <c:f>'EB1'!$AB$4:$BM$4</c:f>
              <c:numCache>
                <c:formatCode>General</c:formatCode>
                <c:ptCount val="38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1.9999999999999998</c:v>
                </c:pt>
                <c:pt idx="12">
                  <c:v>2.1999999999999997</c:v>
                </c:pt>
                <c:pt idx="13">
                  <c:v>2.4</c:v>
                </c:pt>
                <c:pt idx="14">
                  <c:v>2.6</c:v>
                </c:pt>
                <c:pt idx="15">
                  <c:v>2.8000000000000003</c:v>
                </c:pt>
                <c:pt idx="16">
                  <c:v>3.0000000000000004</c:v>
                </c:pt>
                <c:pt idx="17">
                  <c:v>3.2000000000000006</c:v>
                </c:pt>
                <c:pt idx="18">
                  <c:v>3.4000000000000008</c:v>
                </c:pt>
                <c:pt idx="19">
                  <c:v>3.600000000000001</c:v>
                </c:pt>
                <c:pt idx="20">
                  <c:v>3.8000000000000012</c:v>
                </c:pt>
                <c:pt idx="21">
                  <c:v>4.0000000000000009</c:v>
                </c:pt>
                <c:pt idx="22">
                  <c:v>4.2000000000000011</c:v>
                </c:pt>
                <c:pt idx="23">
                  <c:v>4.4000000000000012</c:v>
                </c:pt>
                <c:pt idx="24">
                  <c:v>4.6000000000000014</c:v>
                </c:pt>
                <c:pt idx="25">
                  <c:v>4.8000000000000016</c:v>
                </c:pt>
                <c:pt idx="26">
                  <c:v>5</c:v>
                </c:pt>
                <c:pt idx="27">
                  <c:v>5</c:v>
                </c:pt>
                <c:pt idx="28">
                  <c:v>5.2</c:v>
                </c:pt>
                <c:pt idx="29">
                  <c:v>5.4</c:v>
                </c:pt>
                <c:pt idx="30">
                  <c:v>5.6000000000000005</c:v>
                </c:pt>
                <c:pt idx="31">
                  <c:v>5.8000000000000007</c:v>
                </c:pt>
                <c:pt idx="32">
                  <c:v>6.0000000000000009</c:v>
                </c:pt>
                <c:pt idx="33">
                  <c:v>6.2000000000000011</c:v>
                </c:pt>
                <c:pt idx="34">
                  <c:v>6.4000000000000012</c:v>
                </c:pt>
                <c:pt idx="35">
                  <c:v>6.6000000000000014</c:v>
                </c:pt>
                <c:pt idx="36">
                  <c:v>6.8000000000000016</c:v>
                </c:pt>
                <c:pt idx="37">
                  <c:v>7.0000000000000018</c:v>
                </c:pt>
              </c:numCache>
            </c:numRef>
          </c:xVal>
          <c:yVal>
            <c:numRef>
              <c:f>'EB1'!$AB$7:$BM$7</c:f>
              <c:numCache>
                <c:formatCode>General</c:formatCode>
                <c:ptCount val="38"/>
                <c:pt idx="0">
                  <c:v>0</c:v>
                </c:pt>
                <c:pt idx="1">
                  <c:v>0.20000000000000018</c:v>
                </c:pt>
                <c:pt idx="2">
                  <c:v>0.40000000000000036</c:v>
                </c:pt>
                <c:pt idx="3">
                  <c:v>0.60000000000000053</c:v>
                </c:pt>
                <c:pt idx="4">
                  <c:v>0.80000000000000071</c:v>
                </c:pt>
                <c:pt idx="5">
                  <c:v>1.0000000000000009</c:v>
                </c:pt>
                <c:pt idx="6">
                  <c:v>1.2000000000000011</c:v>
                </c:pt>
                <c:pt idx="7">
                  <c:v>1.4000000000000012</c:v>
                </c:pt>
                <c:pt idx="8">
                  <c:v>1.6000000000000014</c:v>
                </c:pt>
                <c:pt idx="9">
                  <c:v>1.8000000000000016</c:v>
                </c:pt>
                <c:pt idx="10">
                  <c:v>2.0000000000000018</c:v>
                </c:pt>
                <c:pt idx="11">
                  <c:v>2.0000000000000018</c:v>
                </c:pt>
                <c:pt idx="12">
                  <c:v>2.4000000000000021</c:v>
                </c:pt>
                <c:pt idx="13">
                  <c:v>2.8000000000000025</c:v>
                </c:pt>
                <c:pt idx="14">
                  <c:v>3.2000000000000028</c:v>
                </c:pt>
                <c:pt idx="15">
                  <c:v>3.6000000000000032</c:v>
                </c:pt>
                <c:pt idx="16">
                  <c:v>4.0000000000000036</c:v>
                </c:pt>
                <c:pt idx="17">
                  <c:v>4.4000000000000039</c:v>
                </c:pt>
                <c:pt idx="18">
                  <c:v>4.8000000000000043</c:v>
                </c:pt>
                <c:pt idx="19">
                  <c:v>5.2000000000000046</c:v>
                </c:pt>
                <c:pt idx="20">
                  <c:v>5.600000000000005</c:v>
                </c:pt>
                <c:pt idx="21">
                  <c:v>6.0000000000000053</c:v>
                </c:pt>
                <c:pt idx="22">
                  <c:v>6.4000000000000057</c:v>
                </c:pt>
                <c:pt idx="23">
                  <c:v>6.800000000000006</c:v>
                </c:pt>
                <c:pt idx="24">
                  <c:v>7.2000000000000064</c:v>
                </c:pt>
                <c:pt idx="25">
                  <c:v>7.6000000000000068</c:v>
                </c:pt>
                <c:pt idx="26">
                  <c:v>8.0000000000000071</c:v>
                </c:pt>
                <c:pt idx="27">
                  <c:v>8.0000000000000071</c:v>
                </c:pt>
                <c:pt idx="28">
                  <c:v>8.3000000000000078</c:v>
                </c:pt>
                <c:pt idx="29">
                  <c:v>8.6000000000000085</c:v>
                </c:pt>
                <c:pt idx="30">
                  <c:v>8.9000000000000092</c:v>
                </c:pt>
                <c:pt idx="31">
                  <c:v>9.2000000000000099</c:v>
                </c:pt>
                <c:pt idx="32">
                  <c:v>9.5000000000000107</c:v>
                </c:pt>
                <c:pt idx="33">
                  <c:v>9.8000000000000114</c:v>
                </c:pt>
                <c:pt idx="34">
                  <c:v>10.100000000000012</c:v>
                </c:pt>
                <c:pt idx="35">
                  <c:v>10.400000000000013</c:v>
                </c:pt>
                <c:pt idx="36">
                  <c:v>10.700000000000014</c:v>
                </c:pt>
                <c:pt idx="37">
                  <c:v>11.000000000000014</c:v>
                </c:pt>
              </c:numCache>
            </c:numRef>
          </c:yVal>
          <c:smooth val="1"/>
        </c:ser>
        <c:axId val="98371840"/>
        <c:axId val="98378112"/>
      </c:scatterChart>
      <c:valAx>
        <c:axId val="98371840"/>
        <c:scaling>
          <c:orientation val="minMax"/>
          <c:max val="7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tijd t (s)</a:t>
                </a:r>
              </a:p>
            </c:rich>
          </c:tx>
        </c:title>
        <c:numFmt formatCode="General" sourceLinked="1"/>
        <c:tickLblPos val="nextTo"/>
        <c:crossAx val="98378112"/>
        <c:crosses val="autoZero"/>
        <c:crossBetween val="midCat"/>
        <c:majorUnit val="1"/>
      </c:valAx>
      <c:valAx>
        <c:axId val="98378112"/>
        <c:scaling>
          <c:orientation val="minMax"/>
          <c:max val="14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l-NL"/>
                  <a:t>Plaats P , </a:t>
                </a:r>
                <a:r>
                  <a:rPr lang="nl-NL" baseline="0"/>
                  <a:t>Weg S en Weg W</a:t>
                </a:r>
                <a:r>
                  <a:rPr lang="nl-NL"/>
                  <a:t> (m)</a:t>
                </a:r>
              </a:p>
            </c:rich>
          </c:tx>
        </c:title>
        <c:numFmt formatCode="General" sourceLinked="1"/>
        <c:tickLblPos val="nextTo"/>
        <c:crossAx val="98371840"/>
        <c:crosses val="autoZero"/>
        <c:crossBetween val="midCat"/>
        <c:majorUnit val="1"/>
      </c:valAx>
    </c:plotArea>
    <c:legend>
      <c:legendPos val="r"/>
      <c:layout>
        <c:manualLayout>
          <c:xMode val="edge"/>
          <c:yMode val="edge"/>
          <c:x val="0.77026377952755909"/>
          <c:y val="0.74274450387579538"/>
          <c:w val="0.22973632480040496"/>
          <c:h val="0.14058630426298754"/>
        </c:manualLayout>
      </c:layout>
    </c:legend>
    <c:plotVisOnly val="1"/>
  </c:chart>
  <c:printSettings>
    <c:headerFooter/>
    <c:pageMargins b="0.75000000000000355" l="0.70000000000000062" r="0.70000000000000062" t="0.75000000000000355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title>
      <c:tx>
        <c:rich>
          <a:bodyPr/>
          <a:lstStyle/>
          <a:p>
            <a:pPr>
              <a:defRPr/>
            </a:pPr>
            <a:r>
              <a:rPr lang="en-US"/>
              <a:t>Snelheid vs tijd </a:t>
            </a:r>
          </a:p>
        </c:rich>
      </c:tx>
      <c:layout>
        <c:manualLayout>
          <c:xMode val="edge"/>
          <c:yMode val="edge"/>
          <c:x val="0.65580661417323138"/>
          <c:y val="3.37552742616034E-2"/>
        </c:manualLayout>
      </c:layout>
    </c:title>
    <c:plotArea>
      <c:layout>
        <c:manualLayout>
          <c:layoutTarget val="inner"/>
          <c:xMode val="edge"/>
          <c:yMode val="edge"/>
          <c:x val="0.13309564304461938"/>
          <c:y val="0.16251166520851415"/>
          <c:w val="0.57613669291338665"/>
          <c:h val="0.61303988043161273"/>
        </c:manualLayout>
      </c:layout>
      <c:scatterChart>
        <c:scatterStyle val="lineMarker"/>
        <c:ser>
          <c:idx val="0"/>
          <c:order val="0"/>
          <c:tx>
            <c:strRef>
              <c:f>'EB1'!$AA$6</c:f>
              <c:strCache>
                <c:ptCount val="1"/>
                <c:pt idx="0">
                  <c:v>Snelheid (m/s)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'EB1'!$AB$4:$BM$4</c:f>
              <c:numCache>
                <c:formatCode>General</c:formatCode>
                <c:ptCount val="38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1.9999999999999998</c:v>
                </c:pt>
                <c:pt idx="12">
                  <c:v>2.1999999999999997</c:v>
                </c:pt>
                <c:pt idx="13">
                  <c:v>2.4</c:v>
                </c:pt>
                <c:pt idx="14">
                  <c:v>2.6</c:v>
                </c:pt>
                <c:pt idx="15">
                  <c:v>2.8000000000000003</c:v>
                </c:pt>
                <c:pt idx="16">
                  <c:v>3.0000000000000004</c:v>
                </c:pt>
                <c:pt idx="17">
                  <c:v>3.2000000000000006</c:v>
                </c:pt>
                <c:pt idx="18">
                  <c:v>3.4000000000000008</c:v>
                </c:pt>
                <c:pt idx="19">
                  <c:v>3.600000000000001</c:v>
                </c:pt>
                <c:pt idx="20">
                  <c:v>3.8000000000000012</c:v>
                </c:pt>
                <c:pt idx="21">
                  <c:v>4.0000000000000009</c:v>
                </c:pt>
                <c:pt idx="22">
                  <c:v>4.2000000000000011</c:v>
                </c:pt>
                <c:pt idx="23">
                  <c:v>4.4000000000000012</c:v>
                </c:pt>
                <c:pt idx="24">
                  <c:v>4.6000000000000014</c:v>
                </c:pt>
                <c:pt idx="25">
                  <c:v>4.8000000000000016</c:v>
                </c:pt>
                <c:pt idx="26">
                  <c:v>5</c:v>
                </c:pt>
                <c:pt idx="27">
                  <c:v>5</c:v>
                </c:pt>
                <c:pt idx="28">
                  <c:v>5.2</c:v>
                </c:pt>
                <c:pt idx="29">
                  <c:v>5.4</c:v>
                </c:pt>
                <c:pt idx="30">
                  <c:v>5.6000000000000005</c:v>
                </c:pt>
                <c:pt idx="31">
                  <c:v>5.8000000000000007</c:v>
                </c:pt>
                <c:pt idx="32">
                  <c:v>6.0000000000000009</c:v>
                </c:pt>
                <c:pt idx="33">
                  <c:v>6.2000000000000011</c:v>
                </c:pt>
                <c:pt idx="34">
                  <c:v>6.4000000000000012</c:v>
                </c:pt>
                <c:pt idx="35">
                  <c:v>6.6000000000000014</c:v>
                </c:pt>
                <c:pt idx="36">
                  <c:v>6.8000000000000016</c:v>
                </c:pt>
                <c:pt idx="37">
                  <c:v>7.0000000000000018</c:v>
                </c:pt>
              </c:numCache>
            </c:numRef>
          </c:xVal>
          <c:yVal>
            <c:numRef>
              <c:f>'EB1'!$AB$6:$BM$6</c:f>
              <c:numCache>
                <c:formatCode>General</c:formatCode>
                <c:ptCount val="38"/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1.5</c:v>
                </c:pt>
                <c:pt idx="28">
                  <c:v>1.5</c:v>
                </c:pt>
                <c:pt idx="29">
                  <c:v>1.5</c:v>
                </c:pt>
                <c:pt idx="30">
                  <c:v>1.5</c:v>
                </c:pt>
                <c:pt idx="31">
                  <c:v>1.5</c:v>
                </c:pt>
                <c:pt idx="32">
                  <c:v>1.5</c:v>
                </c:pt>
                <c:pt idx="33">
                  <c:v>1.5</c:v>
                </c:pt>
                <c:pt idx="34">
                  <c:v>1.5</c:v>
                </c:pt>
                <c:pt idx="35">
                  <c:v>1.5</c:v>
                </c:pt>
                <c:pt idx="36">
                  <c:v>1.5</c:v>
                </c:pt>
                <c:pt idx="37">
                  <c:v>1.5</c:v>
                </c:pt>
              </c:numCache>
            </c:numRef>
          </c:yVal>
        </c:ser>
        <c:axId val="98406784"/>
        <c:axId val="98408704"/>
      </c:scatterChart>
      <c:valAx>
        <c:axId val="98406784"/>
        <c:scaling>
          <c:orientation val="minMax"/>
          <c:max val="7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tijd t (s)</a:t>
                </a:r>
              </a:p>
            </c:rich>
          </c:tx>
        </c:title>
        <c:numFmt formatCode="General" sourceLinked="1"/>
        <c:tickLblPos val="nextTo"/>
        <c:crossAx val="98408704"/>
        <c:crosses val="autoZero"/>
        <c:crossBetween val="midCat"/>
        <c:majorUnit val="1"/>
      </c:valAx>
      <c:valAx>
        <c:axId val="9840870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Snelheid v (m/s)</a:t>
                </a:r>
              </a:p>
            </c:rich>
          </c:tx>
        </c:title>
        <c:numFmt formatCode="General" sourceLinked="1"/>
        <c:tickLblPos val="nextTo"/>
        <c:crossAx val="9840678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title>
      <c:tx>
        <c:rich>
          <a:bodyPr/>
          <a:lstStyle/>
          <a:p>
            <a:pPr>
              <a:defRPr/>
            </a:pPr>
            <a:r>
              <a:rPr lang="en-US"/>
              <a:t>Plaats versus tijd </a:t>
            </a:r>
          </a:p>
        </c:rich>
      </c:tx>
    </c:title>
    <c:plotArea>
      <c:layout/>
      <c:scatterChart>
        <c:scatterStyle val="smoothMarker"/>
        <c:ser>
          <c:idx val="0"/>
          <c:order val="0"/>
          <c:tx>
            <c:strRef>
              <c:f>'EB2'!$Z$5</c:f>
              <c:strCache>
                <c:ptCount val="1"/>
                <c:pt idx="0">
                  <c:v>Plaats (m)</c:v>
                </c:pt>
              </c:strCache>
            </c:strRef>
          </c:tx>
          <c:marker>
            <c:symbol val="none"/>
          </c:marker>
          <c:xVal>
            <c:numRef>
              <c:f>'EB2'!$AA$4:$BL$4</c:f>
              <c:numCache>
                <c:formatCode>General</c:formatCode>
                <c:ptCount val="38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1.9999999999999998</c:v>
                </c:pt>
                <c:pt idx="12">
                  <c:v>2.1999999999999997</c:v>
                </c:pt>
                <c:pt idx="13">
                  <c:v>2.4</c:v>
                </c:pt>
                <c:pt idx="14">
                  <c:v>2.6</c:v>
                </c:pt>
                <c:pt idx="15">
                  <c:v>2.8000000000000003</c:v>
                </c:pt>
                <c:pt idx="16">
                  <c:v>3.0000000000000004</c:v>
                </c:pt>
                <c:pt idx="17">
                  <c:v>3.2000000000000006</c:v>
                </c:pt>
                <c:pt idx="18">
                  <c:v>3.4000000000000008</c:v>
                </c:pt>
                <c:pt idx="19">
                  <c:v>3.600000000000001</c:v>
                </c:pt>
                <c:pt idx="20">
                  <c:v>3.8000000000000012</c:v>
                </c:pt>
                <c:pt idx="21">
                  <c:v>4.0000000000000009</c:v>
                </c:pt>
                <c:pt idx="22">
                  <c:v>4.2000000000000011</c:v>
                </c:pt>
                <c:pt idx="23">
                  <c:v>4.4000000000000012</c:v>
                </c:pt>
                <c:pt idx="24">
                  <c:v>4.6000000000000014</c:v>
                </c:pt>
                <c:pt idx="25">
                  <c:v>4.8000000000000016</c:v>
                </c:pt>
                <c:pt idx="26">
                  <c:v>5</c:v>
                </c:pt>
                <c:pt idx="27">
                  <c:v>5</c:v>
                </c:pt>
                <c:pt idx="28">
                  <c:v>5.2</c:v>
                </c:pt>
                <c:pt idx="29">
                  <c:v>5.4</c:v>
                </c:pt>
                <c:pt idx="30">
                  <c:v>5.6000000000000005</c:v>
                </c:pt>
                <c:pt idx="31">
                  <c:v>5.8000000000000007</c:v>
                </c:pt>
                <c:pt idx="32">
                  <c:v>6.0000000000000009</c:v>
                </c:pt>
                <c:pt idx="33">
                  <c:v>6.2000000000000011</c:v>
                </c:pt>
                <c:pt idx="34">
                  <c:v>6.4000000000000012</c:v>
                </c:pt>
                <c:pt idx="35">
                  <c:v>6.6000000000000014</c:v>
                </c:pt>
                <c:pt idx="36">
                  <c:v>6.8000000000000016</c:v>
                </c:pt>
                <c:pt idx="37">
                  <c:v>7.0000000000000018</c:v>
                </c:pt>
              </c:numCache>
            </c:numRef>
          </c:xVal>
          <c:yVal>
            <c:numRef>
              <c:f>'EB2'!$AA$5:$BL$5</c:f>
              <c:numCache>
                <c:formatCode>General</c:formatCode>
                <c:ptCount val="38"/>
                <c:pt idx="0">
                  <c:v>2</c:v>
                </c:pt>
                <c:pt idx="1">
                  <c:v>2.2000000000000002</c:v>
                </c:pt>
                <c:pt idx="2">
                  <c:v>2.4000000000000004</c:v>
                </c:pt>
                <c:pt idx="3">
                  <c:v>2.6000000000000005</c:v>
                </c:pt>
                <c:pt idx="4">
                  <c:v>2.8000000000000007</c:v>
                </c:pt>
                <c:pt idx="5">
                  <c:v>3.0000000000000009</c:v>
                </c:pt>
                <c:pt idx="6">
                  <c:v>3.2000000000000011</c:v>
                </c:pt>
                <c:pt idx="7">
                  <c:v>3.4000000000000012</c:v>
                </c:pt>
                <c:pt idx="8">
                  <c:v>3.6000000000000014</c:v>
                </c:pt>
                <c:pt idx="9">
                  <c:v>3.8000000000000016</c:v>
                </c:pt>
                <c:pt idx="10">
                  <c:v>4.0000000000000018</c:v>
                </c:pt>
                <c:pt idx="11">
                  <c:v>4.0000000000000018</c:v>
                </c:pt>
                <c:pt idx="12">
                  <c:v>3.6000000000000019</c:v>
                </c:pt>
                <c:pt idx="13">
                  <c:v>3.200000000000002</c:v>
                </c:pt>
                <c:pt idx="14">
                  <c:v>2.800000000000002</c:v>
                </c:pt>
                <c:pt idx="15">
                  <c:v>2.4000000000000021</c:v>
                </c:pt>
                <c:pt idx="16">
                  <c:v>2.0000000000000022</c:v>
                </c:pt>
                <c:pt idx="17">
                  <c:v>1.6000000000000023</c:v>
                </c:pt>
                <c:pt idx="18">
                  <c:v>1.2000000000000024</c:v>
                </c:pt>
                <c:pt idx="19">
                  <c:v>0.80000000000000238</c:v>
                </c:pt>
                <c:pt idx="20">
                  <c:v>0.40000000000000235</c:v>
                </c:pt>
                <c:pt idx="21">
                  <c:v>2.3314683517128287E-15</c:v>
                </c:pt>
                <c:pt idx="22">
                  <c:v>-0.39999999999999769</c:v>
                </c:pt>
                <c:pt idx="23">
                  <c:v>-0.79999999999999771</c:v>
                </c:pt>
                <c:pt idx="24">
                  <c:v>-1.1999999999999977</c:v>
                </c:pt>
                <c:pt idx="25">
                  <c:v>-1.5999999999999979</c:v>
                </c:pt>
                <c:pt idx="26">
                  <c:v>-1.9999999999999978</c:v>
                </c:pt>
                <c:pt idx="27">
                  <c:v>-1.9999999999999978</c:v>
                </c:pt>
                <c:pt idx="28">
                  <c:v>-1.6999999999999977</c:v>
                </c:pt>
                <c:pt idx="29">
                  <c:v>-1.3999999999999977</c:v>
                </c:pt>
                <c:pt idx="30">
                  <c:v>-1.0999999999999976</c:v>
                </c:pt>
                <c:pt idx="31">
                  <c:v>-0.7999999999999976</c:v>
                </c:pt>
                <c:pt idx="32">
                  <c:v>-0.49999999999999761</c:v>
                </c:pt>
                <c:pt idx="33">
                  <c:v>-0.19999999999999762</c:v>
                </c:pt>
                <c:pt idx="34">
                  <c:v>0.10000000000000236</c:v>
                </c:pt>
                <c:pt idx="35">
                  <c:v>0.40000000000000235</c:v>
                </c:pt>
                <c:pt idx="36">
                  <c:v>0.7000000000000024</c:v>
                </c:pt>
                <c:pt idx="37">
                  <c:v>1.0000000000000024</c:v>
                </c:pt>
              </c:numCache>
            </c:numRef>
          </c:yVal>
          <c:smooth val="1"/>
        </c:ser>
        <c:axId val="99828480"/>
        <c:axId val="99830400"/>
      </c:scatterChart>
      <c:valAx>
        <c:axId val="99828480"/>
        <c:scaling>
          <c:orientation val="minMax"/>
          <c:max val="7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tijd t (s)</a:t>
                </a:r>
              </a:p>
            </c:rich>
          </c:tx>
        </c:title>
        <c:numFmt formatCode="General" sourceLinked="1"/>
        <c:tickLblPos val="nextTo"/>
        <c:crossAx val="99830400"/>
        <c:crosses val="autoZero"/>
        <c:crossBetween val="midCat"/>
        <c:majorUnit val="1"/>
      </c:valAx>
      <c:valAx>
        <c:axId val="99830400"/>
        <c:scaling>
          <c:orientation val="minMax"/>
          <c:max val="12"/>
          <c:min val="-3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l-NL"/>
                  <a:t>Plaats P (m)</a:t>
                </a:r>
              </a:p>
            </c:rich>
          </c:tx>
        </c:title>
        <c:numFmt formatCode="General" sourceLinked="1"/>
        <c:tickLblPos val="nextTo"/>
        <c:crossAx val="99828480"/>
        <c:crosses val="autoZero"/>
        <c:crossBetween val="midCat"/>
        <c:majorUnit val="1"/>
      </c:valAx>
    </c:plotArea>
    <c:legend>
      <c:legendPos val="r"/>
      <c:layout>
        <c:manualLayout>
          <c:xMode val="edge"/>
          <c:yMode val="edge"/>
          <c:x val="0.76743289254448754"/>
          <c:y val="0.45119931437141775"/>
          <c:w val="0.21584733158355338"/>
          <c:h val="7.0293152131493772E-2"/>
        </c:manualLayout>
      </c:layout>
    </c:legend>
    <c:plotVisOnly val="1"/>
  </c:chart>
  <c:printSettings>
    <c:headerFooter/>
    <c:pageMargins b="0.75000000000000355" l="0.70000000000000062" r="0.70000000000000062" t="0.75000000000000355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title>
      <c:tx>
        <c:rich>
          <a:bodyPr/>
          <a:lstStyle/>
          <a:p>
            <a:pPr>
              <a:defRPr/>
            </a:pPr>
            <a:r>
              <a:rPr lang="en-US"/>
              <a:t>Snelheid vs tijd </a:t>
            </a:r>
          </a:p>
        </c:rich>
      </c:tx>
    </c:title>
    <c:plotArea>
      <c:layout>
        <c:manualLayout>
          <c:layoutTarget val="inner"/>
          <c:xMode val="edge"/>
          <c:yMode val="edge"/>
          <c:x val="0.13309564304461938"/>
          <c:y val="0.16251166520851415"/>
          <c:w val="0.57613669291338665"/>
          <c:h val="0.61303988043161273"/>
        </c:manualLayout>
      </c:layout>
      <c:scatterChart>
        <c:scatterStyle val="lineMarker"/>
        <c:ser>
          <c:idx val="1"/>
          <c:order val="0"/>
          <c:tx>
            <c:strRef>
              <c:f>'EB2'!$Z$6</c:f>
              <c:strCache>
                <c:ptCount val="1"/>
                <c:pt idx="0">
                  <c:v>Snelheid (m/s)</c:v>
                </c:pt>
              </c:strCache>
            </c:strRef>
          </c:tx>
          <c:marker>
            <c:symbol val="none"/>
          </c:marker>
          <c:xVal>
            <c:numRef>
              <c:f>'EB2'!$AA$4:$BL$4</c:f>
              <c:numCache>
                <c:formatCode>General</c:formatCode>
                <c:ptCount val="38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1.9999999999999998</c:v>
                </c:pt>
                <c:pt idx="12">
                  <c:v>2.1999999999999997</c:v>
                </c:pt>
                <c:pt idx="13">
                  <c:v>2.4</c:v>
                </c:pt>
                <c:pt idx="14">
                  <c:v>2.6</c:v>
                </c:pt>
                <c:pt idx="15">
                  <c:v>2.8000000000000003</c:v>
                </c:pt>
                <c:pt idx="16">
                  <c:v>3.0000000000000004</c:v>
                </c:pt>
                <c:pt idx="17">
                  <c:v>3.2000000000000006</c:v>
                </c:pt>
                <c:pt idx="18">
                  <c:v>3.4000000000000008</c:v>
                </c:pt>
                <c:pt idx="19">
                  <c:v>3.600000000000001</c:v>
                </c:pt>
                <c:pt idx="20">
                  <c:v>3.8000000000000012</c:v>
                </c:pt>
                <c:pt idx="21">
                  <c:v>4.0000000000000009</c:v>
                </c:pt>
                <c:pt idx="22">
                  <c:v>4.2000000000000011</c:v>
                </c:pt>
                <c:pt idx="23">
                  <c:v>4.4000000000000012</c:v>
                </c:pt>
                <c:pt idx="24">
                  <c:v>4.6000000000000014</c:v>
                </c:pt>
                <c:pt idx="25">
                  <c:v>4.8000000000000016</c:v>
                </c:pt>
                <c:pt idx="26">
                  <c:v>5</c:v>
                </c:pt>
                <c:pt idx="27">
                  <c:v>5</c:v>
                </c:pt>
                <c:pt idx="28">
                  <c:v>5.2</c:v>
                </c:pt>
                <c:pt idx="29">
                  <c:v>5.4</c:v>
                </c:pt>
                <c:pt idx="30">
                  <c:v>5.6000000000000005</c:v>
                </c:pt>
                <c:pt idx="31">
                  <c:v>5.8000000000000007</c:v>
                </c:pt>
                <c:pt idx="32">
                  <c:v>6.0000000000000009</c:v>
                </c:pt>
                <c:pt idx="33">
                  <c:v>6.2000000000000011</c:v>
                </c:pt>
                <c:pt idx="34">
                  <c:v>6.4000000000000012</c:v>
                </c:pt>
                <c:pt idx="35">
                  <c:v>6.6000000000000014</c:v>
                </c:pt>
                <c:pt idx="36">
                  <c:v>6.8000000000000016</c:v>
                </c:pt>
                <c:pt idx="37">
                  <c:v>7.0000000000000018</c:v>
                </c:pt>
              </c:numCache>
            </c:numRef>
          </c:xVal>
          <c:yVal>
            <c:numRef>
              <c:f>'EB2'!$AA$6:$BL$6</c:f>
              <c:numCache>
                <c:formatCode>General</c:formatCode>
                <c:ptCount val="38"/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1.5</c:v>
                </c:pt>
                <c:pt idx="28">
                  <c:v>1.5</c:v>
                </c:pt>
                <c:pt idx="29">
                  <c:v>1.5</c:v>
                </c:pt>
                <c:pt idx="30">
                  <c:v>1.5</c:v>
                </c:pt>
                <c:pt idx="31">
                  <c:v>1.5</c:v>
                </c:pt>
                <c:pt idx="32">
                  <c:v>1.5</c:v>
                </c:pt>
                <c:pt idx="33">
                  <c:v>1.5</c:v>
                </c:pt>
                <c:pt idx="34">
                  <c:v>1.5</c:v>
                </c:pt>
                <c:pt idx="35">
                  <c:v>1.5</c:v>
                </c:pt>
                <c:pt idx="36">
                  <c:v>1.5</c:v>
                </c:pt>
                <c:pt idx="37">
                  <c:v>1.5</c:v>
                </c:pt>
              </c:numCache>
            </c:numRef>
          </c:yVal>
        </c:ser>
        <c:axId val="99854976"/>
        <c:axId val="99865344"/>
      </c:scatterChart>
      <c:valAx>
        <c:axId val="99854976"/>
        <c:scaling>
          <c:orientation val="minMax"/>
          <c:max val="7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tijd t (s)</a:t>
                </a:r>
              </a:p>
            </c:rich>
          </c:tx>
        </c:title>
        <c:numFmt formatCode="General" sourceLinked="1"/>
        <c:tickLblPos val="nextTo"/>
        <c:crossAx val="99865344"/>
        <c:crosses val="autoZero"/>
        <c:crossBetween val="midCat"/>
        <c:majorUnit val="1"/>
      </c:valAx>
      <c:valAx>
        <c:axId val="9986534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Snelheid V (m/s)</a:t>
                </a:r>
              </a:p>
            </c:rich>
          </c:tx>
        </c:title>
        <c:numFmt formatCode="General" sourceLinked="1"/>
        <c:tickLblPos val="nextTo"/>
        <c:crossAx val="9985497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title>
      <c:tx>
        <c:rich>
          <a:bodyPr/>
          <a:lstStyle/>
          <a:p>
            <a:pPr>
              <a:defRPr/>
            </a:pPr>
            <a:r>
              <a:rPr lang="en-US"/>
              <a:t>Plaats en Weg versus tijd </a:t>
            </a:r>
          </a:p>
        </c:rich>
      </c:tx>
    </c:title>
    <c:plotArea>
      <c:layout/>
      <c:scatterChart>
        <c:scatterStyle val="smoothMarker"/>
        <c:ser>
          <c:idx val="0"/>
          <c:order val="0"/>
          <c:tx>
            <c:strRef>
              <c:f>'EB2'!$Z$5</c:f>
              <c:strCache>
                <c:ptCount val="1"/>
                <c:pt idx="0">
                  <c:v>Plaats (m)</c:v>
                </c:pt>
              </c:strCache>
            </c:strRef>
          </c:tx>
          <c:marker>
            <c:symbol val="none"/>
          </c:marker>
          <c:xVal>
            <c:numRef>
              <c:f>'EB2'!$AA$4:$BL$4</c:f>
              <c:numCache>
                <c:formatCode>General</c:formatCode>
                <c:ptCount val="38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1.9999999999999998</c:v>
                </c:pt>
                <c:pt idx="12">
                  <c:v>2.1999999999999997</c:v>
                </c:pt>
                <c:pt idx="13">
                  <c:v>2.4</c:v>
                </c:pt>
                <c:pt idx="14">
                  <c:v>2.6</c:v>
                </c:pt>
                <c:pt idx="15">
                  <c:v>2.8000000000000003</c:v>
                </c:pt>
                <c:pt idx="16">
                  <c:v>3.0000000000000004</c:v>
                </c:pt>
                <c:pt idx="17">
                  <c:v>3.2000000000000006</c:v>
                </c:pt>
                <c:pt idx="18">
                  <c:v>3.4000000000000008</c:v>
                </c:pt>
                <c:pt idx="19">
                  <c:v>3.600000000000001</c:v>
                </c:pt>
                <c:pt idx="20">
                  <c:v>3.8000000000000012</c:v>
                </c:pt>
                <c:pt idx="21">
                  <c:v>4.0000000000000009</c:v>
                </c:pt>
                <c:pt idx="22">
                  <c:v>4.2000000000000011</c:v>
                </c:pt>
                <c:pt idx="23">
                  <c:v>4.4000000000000012</c:v>
                </c:pt>
                <c:pt idx="24">
                  <c:v>4.6000000000000014</c:v>
                </c:pt>
                <c:pt idx="25">
                  <c:v>4.8000000000000016</c:v>
                </c:pt>
                <c:pt idx="26">
                  <c:v>5</c:v>
                </c:pt>
                <c:pt idx="27">
                  <c:v>5</c:v>
                </c:pt>
                <c:pt idx="28">
                  <c:v>5.2</c:v>
                </c:pt>
                <c:pt idx="29">
                  <c:v>5.4</c:v>
                </c:pt>
                <c:pt idx="30">
                  <c:v>5.6000000000000005</c:v>
                </c:pt>
                <c:pt idx="31">
                  <c:v>5.8000000000000007</c:v>
                </c:pt>
                <c:pt idx="32">
                  <c:v>6.0000000000000009</c:v>
                </c:pt>
                <c:pt idx="33">
                  <c:v>6.2000000000000011</c:v>
                </c:pt>
                <c:pt idx="34">
                  <c:v>6.4000000000000012</c:v>
                </c:pt>
                <c:pt idx="35">
                  <c:v>6.6000000000000014</c:v>
                </c:pt>
                <c:pt idx="36">
                  <c:v>6.8000000000000016</c:v>
                </c:pt>
                <c:pt idx="37">
                  <c:v>7.0000000000000018</c:v>
                </c:pt>
              </c:numCache>
            </c:numRef>
          </c:xVal>
          <c:yVal>
            <c:numRef>
              <c:f>'EB2'!$AA$5:$BL$5</c:f>
              <c:numCache>
                <c:formatCode>General</c:formatCode>
                <c:ptCount val="38"/>
                <c:pt idx="0">
                  <c:v>2</c:v>
                </c:pt>
                <c:pt idx="1">
                  <c:v>2.2000000000000002</c:v>
                </c:pt>
                <c:pt idx="2">
                  <c:v>2.4000000000000004</c:v>
                </c:pt>
                <c:pt idx="3">
                  <c:v>2.6000000000000005</c:v>
                </c:pt>
                <c:pt idx="4">
                  <c:v>2.8000000000000007</c:v>
                </c:pt>
                <c:pt idx="5">
                  <c:v>3.0000000000000009</c:v>
                </c:pt>
                <c:pt idx="6">
                  <c:v>3.2000000000000011</c:v>
                </c:pt>
                <c:pt idx="7">
                  <c:v>3.4000000000000012</c:v>
                </c:pt>
                <c:pt idx="8">
                  <c:v>3.6000000000000014</c:v>
                </c:pt>
                <c:pt idx="9">
                  <c:v>3.8000000000000016</c:v>
                </c:pt>
                <c:pt idx="10">
                  <c:v>4.0000000000000018</c:v>
                </c:pt>
                <c:pt idx="11">
                  <c:v>4.0000000000000018</c:v>
                </c:pt>
                <c:pt idx="12">
                  <c:v>3.6000000000000019</c:v>
                </c:pt>
                <c:pt idx="13">
                  <c:v>3.200000000000002</c:v>
                </c:pt>
                <c:pt idx="14">
                  <c:v>2.800000000000002</c:v>
                </c:pt>
                <c:pt idx="15">
                  <c:v>2.4000000000000021</c:v>
                </c:pt>
                <c:pt idx="16">
                  <c:v>2.0000000000000022</c:v>
                </c:pt>
                <c:pt idx="17">
                  <c:v>1.6000000000000023</c:v>
                </c:pt>
                <c:pt idx="18">
                  <c:v>1.2000000000000024</c:v>
                </c:pt>
                <c:pt idx="19">
                  <c:v>0.80000000000000238</c:v>
                </c:pt>
                <c:pt idx="20">
                  <c:v>0.40000000000000235</c:v>
                </c:pt>
                <c:pt idx="21">
                  <c:v>2.3314683517128287E-15</c:v>
                </c:pt>
                <c:pt idx="22">
                  <c:v>-0.39999999999999769</c:v>
                </c:pt>
                <c:pt idx="23">
                  <c:v>-0.79999999999999771</c:v>
                </c:pt>
                <c:pt idx="24">
                  <c:v>-1.1999999999999977</c:v>
                </c:pt>
                <c:pt idx="25">
                  <c:v>-1.5999999999999979</c:v>
                </c:pt>
                <c:pt idx="26">
                  <c:v>-1.9999999999999978</c:v>
                </c:pt>
                <c:pt idx="27">
                  <c:v>-1.9999999999999978</c:v>
                </c:pt>
                <c:pt idx="28">
                  <c:v>-1.6999999999999977</c:v>
                </c:pt>
                <c:pt idx="29">
                  <c:v>-1.3999999999999977</c:v>
                </c:pt>
                <c:pt idx="30">
                  <c:v>-1.0999999999999976</c:v>
                </c:pt>
                <c:pt idx="31">
                  <c:v>-0.7999999999999976</c:v>
                </c:pt>
                <c:pt idx="32">
                  <c:v>-0.49999999999999761</c:v>
                </c:pt>
                <c:pt idx="33">
                  <c:v>-0.19999999999999762</c:v>
                </c:pt>
                <c:pt idx="34">
                  <c:v>0.10000000000000236</c:v>
                </c:pt>
                <c:pt idx="35">
                  <c:v>0.40000000000000235</c:v>
                </c:pt>
                <c:pt idx="36">
                  <c:v>0.7000000000000024</c:v>
                </c:pt>
                <c:pt idx="37">
                  <c:v>1.0000000000000024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'EB2'!$Z$7</c:f>
              <c:strCache>
                <c:ptCount val="1"/>
                <c:pt idx="0">
                  <c:v>Weg W (m)</c:v>
                </c:pt>
              </c:strCache>
            </c:strRef>
          </c:tx>
          <c:spPr>
            <a:ln>
              <a:solidFill>
                <a:srgbClr val="00B050"/>
              </a:solidFill>
              <a:prstDash val="dash"/>
            </a:ln>
          </c:spPr>
          <c:marker>
            <c:symbol val="none"/>
          </c:marker>
          <c:xVal>
            <c:numRef>
              <c:f>'EB2'!$AA$4:$BL$4</c:f>
              <c:numCache>
                <c:formatCode>General</c:formatCode>
                <c:ptCount val="38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1.9999999999999998</c:v>
                </c:pt>
                <c:pt idx="12">
                  <c:v>2.1999999999999997</c:v>
                </c:pt>
                <c:pt idx="13">
                  <c:v>2.4</c:v>
                </c:pt>
                <c:pt idx="14">
                  <c:v>2.6</c:v>
                </c:pt>
                <c:pt idx="15">
                  <c:v>2.8000000000000003</c:v>
                </c:pt>
                <c:pt idx="16">
                  <c:v>3.0000000000000004</c:v>
                </c:pt>
                <c:pt idx="17">
                  <c:v>3.2000000000000006</c:v>
                </c:pt>
                <c:pt idx="18">
                  <c:v>3.4000000000000008</c:v>
                </c:pt>
                <c:pt idx="19">
                  <c:v>3.600000000000001</c:v>
                </c:pt>
                <c:pt idx="20">
                  <c:v>3.8000000000000012</c:v>
                </c:pt>
                <c:pt idx="21">
                  <c:v>4.0000000000000009</c:v>
                </c:pt>
                <c:pt idx="22">
                  <c:v>4.2000000000000011</c:v>
                </c:pt>
                <c:pt idx="23">
                  <c:v>4.4000000000000012</c:v>
                </c:pt>
                <c:pt idx="24">
                  <c:v>4.6000000000000014</c:v>
                </c:pt>
                <c:pt idx="25">
                  <c:v>4.8000000000000016</c:v>
                </c:pt>
                <c:pt idx="26">
                  <c:v>5</c:v>
                </c:pt>
                <c:pt idx="27">
                  <c:v>5</c:v>
                </c:pt>
                <c:pt idx="28">
                  <c:v>5.2</c:v>
                </c:pt>
                <c:pt idx="29">
                  <c:v>5.4</c:v>
                </c:pt>
                <c:pt idx="30">
                  <c:v>5.6000000000000005</c:v>
                </c:pt>
                <c:pt idx="31">
                  <c:v>5.8000000000000007</c:v>
                </c:pt>
                <c:pt idx="32">
                  <c:v>6.0000000000000009</c:v>
                </c:pt>
                <c:pt idx="33">
                  <c:v>6.2000000000000011</c:v>
                </c:pt>
                <c:pt idx="34">
                  <c:v>6.4000000000000012</c:v>
                </c:pt>
                <c:pt idx="35">
                  <c:v>6.6000000000000014</c:v>
                </c:pt>
                <c:pt idx="36">
                  <c:v>6.8000000000000016</c:v>
                </c:pt>
                <c:pt idx="37">
                  <c:v>7.0000000000000018</c:v>
                </c:pt>
              </c:numCache>
            </c:numRef>
          </c:xVal>
          <c:yVal>
            <c:numRef>
              <c:f>'EB2'!$AA$7:$BL$7</c:f>
              <c:numCache>
                <c:formatCode>General</c:formatCode>
                <c:ptCount val="38"/>
                <c:pt idx="0">
                  <c:v>0</c:v>
                </c:pt>
                <c:pt idx="1">
                  <c:v>0.20000000000000018</c:v>
                </c:pt>
                <c:pt idx="2">
                  <c:v>0.40000000000000036</c:v>
                </c:pt>
                <c:pt idx="3">
                  <c:v>0.60000000000000053</c:v>
                </c:pt>
                <c:pt idx="4">
                  <c:v>0.80000000000000071</c:v>
                </c:pt>
                <c:pt idx="5">
                  <c:v>1.0000000000000009</c:v>
                </c:pt>
                <c:pt idx="6">
                  <c:v>1.2000000000000011</c:v>
                </c:pt>
                <c:pt idx="7">
                  <c:v>1.4000000000000012</c:v>
                </c:pt>
                <c:pt idx="8">
                  <c:v>1.6000000000000014</c:v>
                </c:pt>
                <c:pt idx="9">
                  <c:v>1.8000000000000016</c:v>
                </c:pt>
                <c:pt idx="10">
                  <c:v>2.0000000000000018</c:v>
                </c:pt>
                <c:pt idx="11">
                  <c:v>2.0000000000000018</c:v>
                </c:pt>
                <c:pt idx="12">
                  <c:v>2.4000000000000017</c:v>
                </c:pt>
                <c:pt idx="13">
                  <c:v>2.8000000000000016</c:v>
                </c:pt>
                <c:pt idx="14">
                  <c:v>3.2000000000000015</c:v>
                </c:pt>
                <c:pt idx="15">
                  <c:v>3.6000000000000014</c:v>
                </c:pt>
                <c:pt idx="16">
                  <c:v>4.0000000000000018</c:v>
                </c:pt>
                <c:pt idx="17">
                  <c:v>4.4000000000000021</c:v>
                </c:pt>
                <c:pt idx="18">
                  <c:v>4.8000000000000025</c:v>
                </c:pt>
                <c:pt idx="19">
                  <c:v>5.2000000000000028</c:v>
                </c:pt>
                <c:pt idx="20">
                  <c:v>5.6000000000000032</c:v>
                </c:pt>
                <c:pt idx="21">
                  <c:v>6.0000000000000036</c:v>
                </c:pt>
                <c:pt idx="22">
                  <c:v>6.4000000000000039</c:v>
                </c:pt>
                <c:pt idx="23">
                  <c:v>6.8000000000000043</c:v>
                </c:pt>
                <c:pt idx="24">
                  <c:v>7.2000000000000046</c:v>
                </c:pt>
                <c:pt idx="25">
                  <c:v>7.600000000000005</c:v>
                </c:pt>
                <c:pt idx="26">
                  <c:v>8.0000000000000053</c:v>
                </c:pt>
                <c:pt idx="27">
                  <c:v>8.0000000000000053</c:v>
                </c:pt>
                <c:pt idx="28">
                  <c:v>8.300000000000006</c:v>
                </c:pt>
                <c:pt idx="29">
                  <c:v>8.6000000000000068</c:v>
                </c:pt>
                <c:pt idx="30">
                  <c:v>8.9000000000000075</c:v>
                </c:pt>
                <c:pt idx="31">
                  <c:v>9.2000000000000082</c:v>
                </c:pt>
                <c:pt idx="32">
                  <c:v>9.5000000000000089</c:v>
                </c:pt>
                <c:pt idx="33">
                  <c:v>9.8000000000000096</c:v>
                </c:pt>
                <c:pt idx="34">
                  <c:v>10.10000000000001</c:v>
                </c:pt>
                <c:pt idx="35">
                  <c:v>10.400000000000011</c:v>
                </c:pt>
                <c:pt idx="36">
                  <c:v>10.700000000000012</c:v>
                </c:pt>
                <c:pt idx="37">
                  <c:v>11.000000000000012</c:v>
                </c:pt>
              </c:numCache>
            </c:numRef>
          </c:yVal>
          <c:smooth val="1"/>
        </c:ser>
        <c:axId val="100097024"/>
        <c:axId val="100226176"/>
      </c:scatterChart>
      <c:valAx>
        <c:axId val="100097024"/>
        <c:scaling>
          <c:orientation val="minMax"/>
          <c:max val="7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tijd t (s)</a:t>
                </a:r>
              </a:p>
            </c:rich>
          </c:tx>
        </c:title>
        <c:numFmt formatCode="General" sourceLinked="1"/>
        <c:tickLblPos val="nextTo"/>
        <c:crossAx val="100226176"/>
        <c:crosses val="autoZero"/>
        <c:crossBetween val="midCat"/>
        <c:majorUnit val="1"/>
      </c:valAx>
      <c:valAx>
        <c:axId val="100226176"/>
        <c:scaling>
          <c:orientation val="minMax"/>
          <c:max val="12"/>
          <c:min val="-3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l-NL"/>
                  <a:t>Plaats P en Weg W (m)</a:t>
                </a:r>
              </a:p>
            </c:rich>
          </c:tx>
        </c:title>
        <c:numFmt formatCode="General" sourceLinked="1"/>
        <c:tickLblPos val="nextTo"/>
        <c:crossAx val="100097024"/>
        <c:crosses val="autoZero"/>
        <c:crossBetween val="midCat"/>
        <c:majorUnit val="1"/>
      </c:valAx>
    </c:plotArea>
    <c:legend>
      <c:legendPos val="r"/>
      <c:layout>
        <c:manualLayout>
          <c:xMode val="edge"/>
          <c:yMode val="edge"/>
          <c:x val="0.75942363911828403"/>
          <c:y val="0.38122846889037038"/>
          <c:w val="0.22639566395663957"/>
          <c:h val="0.14058630426298754"/>
        </c:manualLayout>
      </c:layout>
    </c:legend>
    <c:plotVisOnly val="1"/>
  </c:chart>
  <c:printSettings>
    <c:headerFooter/>
    <c:pageMargins b="0.75000000000000377" l="0.70000000000000062" r="0.70000000000000062" t="0.75000000000000377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title>
      <c:tx>
        <c:rich>
          <a:bodyPr/>
          <a:lstStyle/>
          <a:p>
            <a:pPr>
              <a:defRPr/>
            </a:pPr>
            <a:r>
              <a:rPr lang="en-US"/>
              <a:t>Snelheid vs tijd </a:t>
            </a:r>
          </a:p>
        </c:rich>
      </c:tx>
      <c:layout>
        <c:manualLayout>
          <c:xMode val="edge"/>
          <c:yMode val="edge"/>
          <c:x val="0.67980661417323185"/>
          <c:y val="3.0379746835443051E-2"/>
        </c:manualLayout>
      </c:layout>
    </c:title>
    <c:plotArea>
      <c:layout>
        <c:manualLayout>
          <c:layoutTarget val="inner"/>
          <c:xMode val="edge"/>
          <c:yMode val="edge"/>
          <c:x val="0.13309564304461938"/>
          <c:y val="0.16251166520851409"/>
          <c:w val="0.57613669291338665"/>
          <c:h val="0.61303988043161273"/>
        </c:manualLayout>
      </c:layout>
      <c:scatterChart>
        <c:scatterStyle val="lineMarker"/>
        <c:ser>
          <c:idx val="1"/>
          <c:order val="0"/>
          <c:tx>
            <c:strRef>
              <c:f>'EB2'!$Z$6</c:f>
              <c:strCache>
                <c:ptCount val="1"/>
                <c:pt idx="0">
                  <c:v>Snelheid (m/s)</c:v>
                </c:pt>
              </c:strCache>
            </c:strRef>
          </c:tx>
          <c:marker>
            <c:symbol val="none"/>
          </c:marker>
          <c:xVal>
            <c:numRef>
              <c:f>'EB2'!$AA$4:$BL$4</c:f>
              <c:numCache>
                <c:formatCode>General</c:formatCode>
                <c:ptCount val="38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1.9999999999999998</c:v>
                </c:pt>
                <c:pt idx="12">
                  <c:v>2.1999999999999997</c:v>
                </c:pt>
                <c:pt idx="13">
                  <c:v>2.4</c:v>
                </c:pt>
                <c:pt idx="14">
                  <c:v>2.6</c:v>
                </c:pt>
                <c:pt idx="15">
                  <c:v>2.8000000000000003</c:v>
                </c:pt>
                <c:pt idx="16">
                  <c:v>3.0000000000000004</c:v>
                </c:pt>
                <c:pt idx="17">
                  <c:v>3.2000000000000006</c:v>
                </c:pt>
                <c:pt idx="18">
                  <c:v>3.4000000000000008</c:v>
                </c:pt>
                <c:pt idx="19">
                  <c:v>3.600000000000001</c:v>
                </c:pt>
                <c:pt idx="20">
                  <c:v>3.8000000000000012</c:v>
                </c:pt>
                <c:pt idx="21">
                  <c:v>4.0000000000000009</c:v>
                </c:pt>
                <c:pt idx="22">
                  <c:v>4.2000000000000011</c:v>
                </c:pt>
                <c:pt idx="23">
                  <c:v>4.4000000000000012</c:v>
                </c:pt>
                <c:pt idx="24">
                  <c:v>4.6000000000000014</c:v>
                </c:pt>
                <c:pt idx="25">
                  <c:v>4.8000000000000016</c:v>
                </c:pt>
                <c:pt idx="26">
                  <c:v>5</c:v>
                </c:pt>
                <c:pt idx="27">
                  <c:v>5</c:v>
                </c:pt>
                <c:pt idx="28">
                  <c:v>5.2</c:v>
                </c:pt>
                <c:pt idx="29">
                  <c:v>5.4</c:v>
                </c:pt>
                <c:pt idx="30">
                  <c:v>5.6000000000000005</c:v>
                </c:pt>
                <c:pt idx="31">
                  <c:v>5.8000000000000007</c:v>
                </c:pt>
                <c:pt idx="32">
                  <c:v>6.0000000000000009</c:v>
                </c:pt>
                <c:pt idx="33">
                  <c:v>6.2000000000000011</c:v>
                </c:pt>
                <c:pt idx="34">
                  <c:v>6.4000000000000012</c:v>
                </c:pt>
                <c:pt idx="35">
                  <c:v>6.6000000000000014</c:v>
                </c:pt>
                <c:pt idx="36">
                  <c:v>6.8000000000000016</c:v>
                </c:pt>
                <c:pt idx="37">
                  <c:v>7.0000000000000018</c:v>
                </c:pt>
              </c:numCache>
            </c:numRef>
          </c:xVal>
          <c:yVal>
            <c:numRef>
              <c:f>'EB2'!$AA$6:$BL$6</c:f>
              <c:numCache>
                <c:formatCode>General</c:formatCode>
                <c:ptCount val="38"/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1.5</c:v>
                </c:pt>
                <c:pt idx="28">
                  <c:v>1.5</c:v>
                </c:pt>
                <c:pt idx="29">
                  <c:v>1.5</c:v>
                </c:pt>
                <c:pt idx="30">
                  <c:v>1.5</c:v>
                </c:pt>
                <c:pt idx="31">
                  <c:v>1.5</c:v>
                </c:pt>
                <c:pt idx="32">
                  <c:v>1.5</c:v>
                </c:pt>
                <c:pt idx="33">
                  <c:v>1.5</c:v>
                </c:pt>
                <c:pt idx="34">
                  <c:v>1.5</c:v>
                </c:pt>
                <c:pt idx="35">
                  <c:v>1.5</c:v>
                </c:pt>
                <c:pt idx="36">
                  <c:v>1.5</c:v>
                </c:pt>
                <c:pt idx="37">
                  <c:v>1.5</c:v>
                </c:pt>
              </c:numCache>
            </c:numRef>
          </c:yVal>
        </c:ser>
        <c:axId val="100160640"/>
        <c:axId val="100162560"/>
      </c:scatterChart>
      <c:valAx>
        <c:axId val="100160640"/>
        <c:scaling>
          <c:orientation val="minMax"/>
          <c:max val="7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tijd t (s)</a:t>
                </a:r>
              </a:p>
            </c:rich>
          </c:tx>
        </c:title>
        <c:numFmt formatCode="General" sourceLinked="1"/>
        <c:tickLblPos val="nextTo"/>
        <c:crossAx val="100162560"/>
        <c:crosses val="autoZero"/>
        <c:crossBetween val="midCat"/>
        <c:majorUnit val="1"/>
      </c:valAx>
      <c:valAx>
        <c:axId val="10016256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Snelheid V (m/s)</a:t>
                </a:r>
              </a:p>
            </c:rich>
          </c:tx>
        </c:title>
        <c:numFmt formatCode="General" sourceLinked="1"/>
        <c:tickLblPos val="nextTo"/>
        <c:crossAx val="10016064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title>
      <c:tx>
        <c:rich>
          <a:bodyPr/>
          <a:lstStyle/>
          <a:p>
            <a:pPr>
              <a:defRPr/>
            </a:pPr>
            <a:r>
              <a:rPr lang="en-US"/>
              <a:t>Plaats  P (m) = Weg S (m)</a:t>
            </a:r>
          </a:p>
        </c:rich>
      </c:tx>
      <c:layout>
        <c:manualLayout>
          <c:xMode val="edge"/>
          <c:yMode val="edge"/>
          <c:x val="0.22029326334208224"/>
          <c:y val="2.0071684587813835E-2"/>
        </c:manualLayout>
      </c:layout>
    </c:title>
    <c:plotArea>
      <c:layout/>
      <c:scatterChart>
        <c:scatterStyle val="smoothMarker"/>
        <c:ser>
          <c:idx val="0"/>
          <c:order val="0"/>
          <c:tx>
            <c:strRef>
              <c:f>'EVB11'!$BS$3</c:f>
              <c:strCache>
                <c:ptCount val="1"/>
                <c:pt idx="0">
                  <c:v>P (m)</c:v>
                </c:pt>
              </c:strCache>
            </c:strRef>
          </c:tx>
          <c:marker>
            <c:symbol val="none"/>
          </c:marker>
          <c:xVal>
            <c:numRef>
              <c:f>'EVB11'!$BT$2:$CC$2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'EVB11'!$BT$3:$CC$3</c:f>
              <c:numCache>
                <c:formatCode>General</c:formatCode>
                <c:ptCount val="10"/>
                <c:pt idx="0">
                  <c:v>0</c:v>
                </c:pt>
                <c:pt idx="1">
                  <c:v>0.9</c:v>
                </c:pt>
                <c:pt idx="2">
                  <c:v>3.6</c:v>
                </c:pt>
                <c:pt idx="3">
                  <c:v>8.1</c:v>
                </c:pt>
                <c:pt idx="4">
                  <c:v>14.4</c:v>
                </c:pt>
                <c:pt idx="5">
                  <c:v>22.5</c:v>
                </c:pt>
                <c:pt idx="6">
                  <c:v>32.4</c:v>
                </c:pt>
                <c:pt idx="7">
                  <c:v>44.1</c:v>
                </c:pt>
                <c:pt idx="8">
                  <c:v>57.6</c:v>
                </c:pt>
                <c:pt idx="9">
                  <c:v>72.900000000000006</c:v>
                </c:pt>
              </c:numCache>
            </c:numRef>
          </c:yVal>
          <c:smooth val="1"/>
        </c:ser>
        <c:ser>
          <c:idx val="6"/>
          <c:order val="1"/>
          <c:tx>
            <c:strRef>
              <c:f>'EVB11'!$BS$9</c:f>
              <c:strCache>
                <c:ptCount val="1"/>
                <c:pt idx="0">
                  <c:v>S1 t.g.v. A </c:v>
                </c:pt>
              </c:strCache>
            </c:strRef>
          </c:tx>
          <c:marker>
            <c:symbol val="none"/>
          </c:marker>
          <c:xVal>
            <c:numRef>
              <c:f>'EVB11'!$BT$2:$CC$2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'EVB11'!$BT$9:$CC$9</c:f>
              <c:numCache>
                <c:formatCode>General</c:formatCode>
                <c:ptCount val="10"/>
                <c:pt idx="0">
                  <c:v>0</c:v>
                </c:pt>
                <c:pt idx="1">
                  <c:v>0.9</c:v>
                </c:pt>
                <c:pt idx="2">
                  <c:v>3.6</c:v>
                </c:pt>
                <c:pt idx="3">
                  <c:v>8.1</c:v>
                </c:pt>
                <c:pt idx="4">
                  <c:v>14.4</c:v>
                </c:pt>
                <c:pt idx="5">
                  <c:v>22.5</c:v>
                </c:pt>
                <c:pt idx="6">
                  <c:v>32.4</c:v>
                </c:pt>
                <c:pt idx="7">
                  <c:v>44.1</c:v>
                </c:pt>
                <c:pt idx="8">
                  <c:v>57.6</c:v>
                </c:pt>
                <c:pt idx="9">
                  <c:v>72.900000000000006</c:v>
                </c:pt>
              </c:numCache>
            </c:numRef>
          </c:yVal>
          <c:smooth val="1"/>
        </c:ser>
        <c:ser>
          <c:idx val="8"/>
          <c:order val="2"/>
          <c:tx>
            <c:strRef>
              <c:f>'EVB11'!$BS$11</c:f>
              <c:strCache>
                <c:ptCount val="1"/>
                <c:pt idx="0">
                  <c:v>Raaklijn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'EVB11'!$BT$2:$CC$2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'EVB11'!$BT$11:$CC$11</c:f>
              <c:numCache>
                <c:formatCode>General</c:formatCode>
                <c:ptCount val="10"/>
                <c:pt idx="3">
                  <c:v>0</c:v>
                </c:pt>
                <c:pt idx="4">
                  <c:v>10.799999999999997</c:v>
                </c:pt>
                <c:pt idx="5">
                  <c:v>21.599999999999998</c:v>
                </c:pt>
                <c:pt idx="6">
                  <c:v>32.4</c:v>
                </c:pt>
                <c:pt idx="7">
                  <c:v>43.2</c:v>
                </c:pt>
                <c:pt idx="8">
                  <c:v>54</c:v>
                </c:pt>
                <c:pt idx="9">
                  <c:v>64.8</c:v>
                </c:pt>
              </c:numCache>
            </c:numRef>
          </c:yVal>
          <c:smooth val="1"/>
        </c:ser>
        <c:axId val="100322688"/>
        <c:axId val="100333056"/>
      </c:scatterChart>
      <c:valAx>
        <c:axId val="1003226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NL"/>
                  <a:t>Tijd t</a:t>
                </a:r>
                <a:r>
                  <a:rPr lang="nl-NL" baseline="0"/>
                  <a:t> (s)</a:t>
                </a:r>
                <a:endParaRPr lang="nl-NL"/>
              </a:p>
            </c:rich>
          </c:tx>
        </c:title>
        <c:numFmt formatCode="General" sourceLinked="1"/>
        <c:tickLblPos val="nextTo"/>
        <c:crossAx val="100333056"/>
        <c:crosses val="autoZero"/>
        <c:crossBetween val="midCat"/>
      </c:valAx>
      <c:valAx>
        <c:axId val="100333056"/>
        <c:scaling>
          <c:orientation val="minMax"/>
          <c:max val="2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l-NL"/>
                  <a:t>Plaats  P = Weg S  (m)</a:t>
                </a:r>
              </a:p>
            </c:rich>
          </c:tx>
        </c:title>
        <c:numFmt formatCode="General" sourceLinked="1"/>
        <c:tickLblPos val="nextTo"/>
        <c:crossAx val="100322688"/>
        <c:crosses val="autoZero"/>
        <c:crossBetween val="midCat"/>
      </c:valAx>
    </c:plotArea>
    <c:legend>
      <c:legendPos val="r"/>
      <c:legendEntry>
        <c:idx val="1"/>
        <c:delete val="1"/>
      </c:legendEntry>
    </c:legend>
    <c:plotVisOnly val="1"/>
  </c:chart>
  <c:printSettings>
    <c:headerFooter/>
    <c:pageMargins b="0.75000000000000278" l="0.70000000000000062" r="0.70000000000000062" t="0.75000000000000278" header="0.30000000000000032" footer="0.30000000000000032"/>
    <c:pageSetup/>
  </c:printSettings>
  <c:userShapes r:id="rId1"/>
</c:chartSpace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hyperlink" Target="http://en.wikipedia.org/wiki/File:Graph_of_sliding_derivative_line.gif" TargetMode="External"/><Relationship Id="rId2" Type="http://schemas.openxmlformats.org/officeDocument/2006/relationships/chart" Target="../charts/chart19.xml"/><Relationship Id="rId1" Type="http://schemas.openxmlformats.org/officeDocument/2006/relationships/chart" Target="../charts/chart18.xml"/><Relationship Id="rId4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599281</xdr:colOff>
      <xdr:row>3</xdr:row>
      <xdr:rowOff>153194</xdr:rowOff>
    </xdr:from>
    <xdr:to>
      <xdr:col>3</xdr:col>
      <xdr:colOff>600869</xdr:colOff>
      <xdr:row>22</xdr:row>
      <xdr:rowOff>172244</xdr:rowOff>
    </xdr:to>
    <xdr:cxnSp macro="">
      <xdr:nvCxnSpPr>
        <xdr:cNvPr id="3" name="Rechte verbindingslijn met pijl 2"/>
        <xdr:cNvCxnSpPr/>
      </xdr:nvCxnSpPr>
      <xdr:spPr>
        <a:xfrm rot="5400000" flipH="1" flipV="1">
          <a:off x="609600" y="1971675"/>
          <a:ext cx="363855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590550</xdr:colOff>
      <xdr:row>23</xdr:row>
      <xdr:rowOff>0</xdr:rowOff>
    </xdr:from>
    <xdr:to>
      <xdr:col>12</xdr:col>
      <xdr:colOff>38100</xdr:colOff>
      <xdr:row>23</xdr:row>
      <xdr:rowOff>1588</xdr:rowOff>
    </xdr:to>
    <xdr:cxnSp macro="">
      <xdr:nvCxnSpPr>
        <xdr:cNvPr id="6" name="Rechte verbindingslijn met pijl 5"/>
        <xdr:cNvCxnSpPr/>
      </xdr:nvCxnSpPr>
      <xdr:spPr>
        <a:xfrm>
          <a:off x="590550" y="4381500"/>
          <a:ext cx="615315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19</xdr:row>
      <xdr:rowOff>180975</xdr:rowOff>
    </xdr:from>
    <xdr:to>
      <xdr:col>7</xdr:col>
      <xdr:colOff>57150</xdr:colOff>
      <xdr:row>22</xdr:row>
      <xdr:rowOff>180975</xdr:rowOff>
    </xdr:to>
    <xdr:cxnSp macro="">
      <xdr:nvCxnSpPr>
        <xdr:cNvPr id="8" name="Rechte verbindingslijn met pijl 7"/>
        <xdr:cNvCxnSpPr/>
      </xdr:nvCxnSpPr>
      <xdr:spPr>
        <a:xfrm flipV="1">
          <a:off x="609600" y="3800475"/>
          <a:ext cx="1885950" cy="57150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571500</xdr:colOff>
      <xdr:row>5</xdr:row>
      <xdr:rowOff>142875</xdr:rowOff>
    </xdr:from>
    <xdr:to>
      <xdr:col>7</xdr:col>
      <xdr:colOff>190500</xdr:colOff>
      <xdr:row>12</xdr:row>
      <xdr:rowOff>28575</xdr:rowOff>
    </xdr:to>
    <xdr:cxnSp macro="">
      <xdr:nvCxnSpPr>
        <xdr:cNvPr id="10" name="Rechte verbindingslijn met pijl 9"/>
        <xdr:cNvCxnSpPr/>
      </xdr:nvCxnSpPr>
      <xdr:spPr>
        <a:xfrm rot="5400000" flipH="1" flipV="1">
          <a:off x="1600200" y="904875"/>
          <a:ext cx="1219200" cy="838200"/>
        </a:xfrm>
        <a:prstGeom prst="straightConnector1">
          <a:avLst/>
        </a:prstGeom>
        <a:ln w="25400">
          <a:solidFill>
            <a:srgbClr val="FF00FF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</xdr:colOff>
      <xdr:row>3</xdr:row>
      <xdr:rowOff>161925</xdr:rowOff>
    </xdr:from>
    <xdr:to>
      <xdr:col>9</xdr:col>
      <xdr:colOff>590550</xdr:colOff>
      <xdr:row>8</xdr:row>
      <xdr:rowOff>180975</xdr:rowOff>
    </xdr:to>
    <xdr:cxnSp macro="">
      <xdr:nvCxnSpPr>
        <xdr:cNvPr id="12" name="Rechte verbindingslijn met pijl 11"/>
        <xdr:cNvCxnSpPr/>
      </xdr:nvCxnSpPr>
      <xdr:spPr>
        <a:xfrm flipV="1">
          <a:off x="4895850" y="542925"/>
          <a:ext cx="1181100" cy="971550"/>
        </a:xfrm>
        <a:prstGeom prst="straightConnector1">
          <a:avLst/>
        </a:prstGeom>
        <a:ln w="25400"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</xdr:colOff>
      <xdr:row>8</xdr:row>
      <xdr:rowOff>9525</xdr:rowOff>
    </xdr:from>
    <xdr:to>
      <xdr:col>9</xdr:col>
      <xdr:colOff>571500</xdr:colOff>
      <xdr:row>9</xdr:row>
      <xdr:rowOff>9525</xdr:rowOff>
    </xdr:to>
    <xdr:cxnSp macro="">
      <xdr:nvCxnSpPr>
        <xdr:cNvPr id="14" name="Rechte verbindingslijn met pijl 13"/>
        <xdr:cNvCxnSpPr/>
      </xdr:nvCxnSpPr>
      <xdr:spPr>
        <a:xfrm flipV="1">
          <a:off x="4286250" y="1533525"/>
          <a:ext cx="1162050" cy="190500"/>
        </a:xfrm>
        <a:prstGeom prst="straightConnector1">
          <a:avLst/>
        </a:prstGeom>
        <a:ln w="25400">
          <a:solidFill>
            <a:schemeClr val="accent6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590550</xdr:colOff>
      <xdr:row>3</xdr:row>
      <xdr:rowOff>9525</xdr:rowOff>
    </xdr:from>
    <xdr:to>
      <xdr:col>12</xdr:col>
      <xdr:colOff>0</xdr:colOff>
      <xdr:row>3</xdr:row>
      <xdr:rowOff>180975</xdr:rowOff>
    </xdr:to>
    <xdr:cxnSp macro="">
      <xdr:nvCxnSpPr>
        <xdr:cNvPr id="16" name="Rechte verbindingslijn met pijl 15"/>
        <xdr:cNvCxnSpPr/>
      </xdr:nvCxnSpPr>
      <xdr:spPr>
        <a:xfrm flipV="1">
          <a:off x="5467350" y="581025"/>
          <a:ext cx="1238250" cy="171450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552450</xdr:colOff>
      <xdr:row>3</xdr:row>
      <xdr:rowOff>9525</xdr:rowOff>
    </xdr:from>
    <xdr:to>
      <xdr:col>11</xdr:col>
      <xdr:colOff>590550</xdr:colOff>
      <xdr:row>8</xdr:row>
      <xdr:rowOff>9525</xdr:rowOff>
    </xdr:to>
    <xdr:cxnSp macro="">
      <xdr:nvCxnSpPr>
        <xdr:cNvPr id="20" name="Rechte verbindingslijn met pijl 19"/>
        <xdr:cNvCxnSpPr/>
      </xdr:nvCxnSpPr>
      <xdr:spPr>
        <a:xfrm flipV="1">
          <a:off x="5429250" y="581025"/>
          <a:ext cx="1257300" cy="952500"/>
        </a:xfrm>
        <a:prstGeom prst="straightConnector1">
          <a:avLst/>
        </a:prstGeom>
        <a:ln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</xdr:colOff>
      <xdr:row>3</xdr:row>
      <xdr:rowOff>28575</xdr:rowOff>
    </xdr:from>
    <xdr:to>
      <xdr:col>11</xdr:col>
      <xdr:colOff>533400</xdr:colOff>
      <xdr:row>9</xdr:row>
      <xdr:rowOff>9525</xdr:rowOff>
    </xdr:to>
    <xdr:cxnSp macro="">
      <xdr:nvCxnSpPr>
        <xdr:cNvPr id="26" name="Rechte verbindingslijn met pijl 25"/>
        <xdr:cNvCxnSpPr/>
      </xdr:nvCxnSpPr>
      <xdr:spPr>
        <a:xfrm flipV="1">
          <a:off x="4286250" y="600075"/>
          <a:ext cx="2343150" cy="1123950"/>
        </a:xfrm>
        <a:prstGeom prst="straightConnector1">
          <a:avLst/>
        </a:prstGeom>
        <a:ln w="254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28575</xdr:rowOff>
    </xdr:from>
    <xdr:to>
      <xdr:col>11</xdr:col>
      <xdr:colOff>0</xdr:colOff>
      <xdr:row>21</xdr:row>
      <xdr:rowOff>28575</xdr:rowOff>
    </xdr:to>
    <xdr:cxnSp macro="">
      <xdr:nvCxnSpPr>
        <xdr:cNvPr id="31" name="Rechte verbindingslijn met pijl 30"/>
        <xdr:cNvCxnSpPr/>
      </xdr:nvCxnSpPr>
      <xdr:spPr>
        <a:xfrm rot="5400000" flipH="1" flipV="1">
          <a:off x="6534150" y="2105025"/>
          <a:ext cx="952500" cy="609600"/>
        </a:xfrm>
        <a:prstGeom prst="straightConnector1">
          <a:avLst/>
        </a:prstGeom>
        <a:ln>
          <a:solidFill>
            <a:srgbClr val="C00000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16</xdr:row>
      <xdr:rowOff>9525</xdr:rowOff>
    </xdr:from>
    <xdr:to>
      <xdr:col>11</xdr:col>
      <xdr:colOff>19050</xdr:colOff>
      <xdr:row>17</xdr:row>
      <xdr:rowOff>9525</xdr:rowOff>
    </xdr:to>
    <xdr:cxnSp macro="">
      <xdr:nvCxnSpPr>
        <xdr:cNvPr id="32" name="Rechte verbindingslijn met pijl 31"/>
        <xdr:cNvCxnSpPr/>
      </xdr:nvCxnSpPr>
      <xdr:spPr>
        <a:xfrm flipV="1">
          <a:off x="5505450" y="3057525"/>
          <a:ext cx="1219200" cy="190500"/>
        </a:xfrm>
        <a:prstGeom prst="straightConnector1">
          <a:avLst/>
        </a:prstGeom>
        <a:ln w="25400">
          <a:solidFill>
            <a:schemeClr val="accent6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590550</xdr:colOff>
      <xdr:row>21</xdr:row>
      <xdr:rowOff>9525</xdr:rowOff>
    </xdr:from>
    <xdr:to>
      <xdr:col>10</xdr:col>
      <xdr:colOff>0</xdr:colOff>
      <xdr:row>21</xdr:row>
      <xdr:rowOff>180975</xdr:rowOff>
    </xdr:to>
    <xdr:cxnSp macro="">
      <xdr:nvCxnSpPr>
        <xdr:cNvPr id="33" name="Rechte verbindingslijn met pijl 32"/>
        <xdr:cNvCxnSpPr/>
      </xdr:nvCxnSpPr>
      <xdr:spPr>
        <a:xfrm flipV="1">
          <a:off x="5467350" y="2867025"/>
          <a:ext cx="1238250" cy="171450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180975</xdr:rowOff>
    </xdr:from>
    <xdr:to>
      <xdr:col>9</xdr:col>
      <xdr:colOff>38100</xdr:colOff>
      <xdr:row>21</xdr:row>
      <xdr:rowOff>180975</xdr:rowOff>
    </xdr:to>
    <xdr:cxnSp macro="">
      <xdr:nvCxnSpPr>
        <xdr:cNvPr id="34" name="Rechte verbindingslijn met pijl 33"/>
        <xdr:cNvCxnSpPr/>
      </xdr:nvCxnSpPr>
      <xdr:spPr>
        <a:xfrm rot="5400000">
          <a:off x="5334000" y="2238375"/>
          <a:ext cx="952500" cy="647700"/>
        </a:xfrm>
        <a:prstGeom prst="straightConnector1">
          <a:avLst/>
        </a:prstGeom>
        <a:ln>
          <a:solidFill>
            <a:srgbClr val="C00000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</xdr:colOff>
      <xdr:row>16</xdr:row>
      <xdr:rowOff>180975</xdr:rowOff>
    </xdr:from>
    <xdr:to>
      <xdr:col>9</xdr:col>
      <xdr:colOff>590550</xdr:colOff>
      <xdr:row>21</xdr:row>
      <xdr:rowOff>9525</xdr:rowOff>
    </xdr:to>
    <xdr:cxnSp macro="">
      <xdr:nvCxnSpPr>
        <xdr:cNvPr id="42" name="Rechte verbindingslijn met pijl 41"/>
        <xdr:cNvCxnSpPr/>
      </xdr:nvCxnSpPr>
      <xdr:spPr>
        <a:xfrm rot="16200000" flipH="1">
          <a:off x="6019800" y="2200275"/>
          <a:ext cx="781050" cy="552450"/>
        </a:xfrm>
        <a:prstGeom prst="straightConnector1">
          <a:avLst/>
        </a:prstGeom>
        <a:ln w="254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</xdr:colOff>
      <xdr:row>12</xdr:row>
      <xdr:rowOff>9526</xdr:rowOff>
    </xdr:from>
    <xdr:to>
      <xdr:col>10</xdr:col>
      <xdr:colOff>95249</xdr:colOff>
      <xdr:row>17</xdr:row>
      <xdr:rowOff>2</xdr:rowOff>
    </xdr:to>
    <xdr:cxnSp macro="">
      <xdr:nvCxnSpPr>
        <xdr:cNvPr id="43" name="Rechte verbindingslijn met pijl 42"/>
        <xdr:cNvCxnSpPr/>
      </xdr:nvCxnSpPr>
      <xdr:spPr>
        <a:xfrm rot="5400000" flipH="1" flipV="1">
          <a:off x="5995987" y="1671639"/>
          <a:ext cx="942976" cy="666749"/>
        </a:xfrm>
        <a:prstGeom prst="straightConnector1">
          <a:avLst/>
        </a:prstGeom>
        <a:ln w="25400"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552450</xdr:colOff>
      <xdr:row>22</xdr:row>
      <xdr:rowOff>180975</xdr:rowOff>
    </xdr:from>
    <xdr:to>
      <xdr:col>4</xdr:col>
      <xdr:colOff>0</xdr:colOff>
      <xdr:row>25</xdr:row>
      <xdr:rowOff>180975</xdr:rowOff>
    </xdr:to>
    <xdr:cxnSp macro="">
      <xdr:nvCxnSpPr>
        <xdr:cNvPr id="44" name="Rechte verbindingslijn met pijl 43"/>
        <xdr:cNvCxnSpPr/>
      </xdr:nvCxnSpPr>
      <xdr:spPr>
        <a:xfrm flipV="1">
          <a:off x="552450" y="4371975"/>
          <a:ext cx="1885950" cy="571500"/>
        </a:xfrm>
        <a:prstGeom prst="straightConnector1">
          <a:avLst/>
        </a:prstGeom>
        <a:ln w="25400">
          <a:prstDash val="dash"/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342900</xdr:colOff>
      <xdr:row>12</xdr:row>
      <xdr:rowOff>28575</xdr:rowOff>
    </xdr:from>
    <xdr:to>
      <xdr:col>5</xdr:col>
      <xdr:colOff>571500</xdr:colOff>
      <xdr:row>18</xdr:row>
      <xdr:rowOff>104775</xdr:rowOff>
    </xdr:to>
    <xdr:cxnSp macro="">
      <xdr:nvCxnSpPr>
        <xdr:cNvPr id="45" name="Rechte verbindingslijn met pijl 44"/>
        <xdr:cNvCxnSpPr/>
      </xdr:nvCxnSpPr>
      <xdr:spPr>
        <a:xfrm rot="5400000" flipH="1" flipV="1">
          <a:off x="2590800" y="1933575"/>
          <a:ext cx="1219200" cy="838200"/>
        </a:xfrm>
        <a:prstGeom prst="straightConnector1">
          <a:avLst/>
        </a:prstGeom>
        <a:ln w="25400">
          <a:solidFill>
            <a:srgbClr val="FF00FF"/>
          </a:solidFill>
          <a:prstDash val="dash"/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561975</xdr:colOff>
      <xdr:row>11</xdr:row>
      <xdr:rowOff>171450</xdr:rowOff>
    </xdr:from>
    <xdr:to>
      <xdr:col>5</xdr:col>
      <xdr:colOff>607694</xdr:colOff>
      <xdr:row>12</xdr:row>
      <xdr:rowOff>38100</xdr:rowOff>
    </xdr:to>
    <xdr:sp macro="" textlink="">
      <xdr:nvSpPr>
        <xdr:cNvPr id="46" name="Ovaal 45"/>
        <xdr:cNvSpPr/>
      </xdr:nvSpPr>
      <xdr:spPr>
        <a:xfrm>
          <a:off x="3609975" y="1695450"/>
          <a:ext cx="45719" cy="571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9</xdr:col>
      <xdr:colOff>438150</xdr:colOff>
      <xdr:row>4</xdr:row>
      <xdr:rowOff>85724</xdr:rowOff>
    </xdr:from>
    <xdr:to>
      <xdr:col>10</xdr:col>
      <xdr:colOff>152400</xdr:colOff>
      <xdr:row>5</xdr:row>
      <xdr:rowOff>190499</xdr:rowOff>
    </xdr:to>
    <xdr:sp macro="" textlink="">
      <xdr:nvSpPr>
        <xdr:cNvPr id="56" name="Tekstvak 55"/>
        <xdr:cNvSpPr txBox="1"/>
      </xdr:nvSpPr>
      <xdr:spPr>
        <a:xfrm>
          <a:off x="5924550" y="657224"/>
          <a:ext cx="3238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l-NL" sz="1600" b="1" u="sng"/>
            <a:t>s</a:t>
          </a:r>
        </a:p>
      </xdr:txBody>
    </xdr:sp>
    <xdr:clientData/>
  </xdr:twoCellAnchor>
  <xdr:twoCellAnchor>
    <xdr:from>
      <xdr:col>5</xdr:col>
      <xdr:colOff>171450</xdr:colOff>
      <xdr:row>19</xdr:row>
      <xdr:rowOff>104776</xdr:rowOff>
    </xdr:from>
    <xdr:to>
      <xdr:col>5</xdr:col>
      <xdr:colOff>457200</xdr:colOff>
      <xdr:row>21</xdr:row>
      <xdr:rowOff>57150</xdr:rowOff>
    </xdr:to>
    <xdr:sp macro="" textlink="">
      <xdr:nvSpPr>
        <xdr:cNvPr id="57" name="Tekstvak 56"/>
        <xdr:cNvSpPr txBox="1"/>
      </xdr:nvSpPr>
      <xdr:spPr>
        <a:xfrm>
          <a:off x="3219450" y="3152776"/>
          <a:ext cx="285750" cy="333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l-NL" sz="1600" b="1" u="sng"/>
            <a:t>a</a:t>
          </a:r>
        </a:p>
      </xdr:txBody>
    </xdr:sp>
    <xdr:clientData/>
  </xdr:twoCellAnchor>
  <xdr:twoCellAnchor>
    <xdr:from>
      <xdr:col>7</xdr:col>
      <xdr:colOff>600075</xdr:colOff>
      <xdr:row>18</xdr:row>
      <xdr:rowOff>57149</xdr:rowOff>
    </xdr:from>
    <xdr:to>
      <xdr:col>8</xdr:col>
      <xdr:colOff>466725</xdr:colOff>
      <xdr:row>20</xdr:row>
      <xdr:rowOff>57150</xdr:rowOff>
    </xdr:to>
    <xdr:sp macro="" textlink="">
      <xdr:nvSpPr>
        <xdr:cNvPr id="58" name="Tekstvak 57"/>
        <xdr:cNvSpPr txBox="1"/>
      </xdr:nvSpPr>
      <xdr:spPr>
        <a:xfrm>
          <a:off x="5476875" y="2724149"/>
          <a:ext cx="476250" cy="3810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l-NL" sz="1600" b="1" u="none"/>
            <a:t>-</a:t>
          </a:r>
          <a:r>
            <a:rPr lang="nl-NL" sz="1600" b="1" u="sng"/>
            <a:t>w</a:t>
          </a:r>
        </a:p>
      </xdr:txBody>
    </xdr:sp>
    <xdr:clientData/>
  </xdr:twoCellAnchor>
  <xdr:twoCellAnchor>
    <xdr:from>
      <xdr:col>9</xdr:col>
      <xdr:colOff>76200</xdr:colOff>
      <xdr:row>13</xdr:row>
      <xdr:rowOff>38099</xdr:rowOff>
    </xdr:from>
    <xdr:to>
      <xdr:col>9</xdr:col>
      <xdr:colOff>400050</xdr:colOff>
      <xdr:row>14</xdr:row>
      <xdr:rowOff>142874</xdr:rowOff>
    </xdr:to>
    <xdr:sp macro="" textlink="">
      <xdr:nvSpPr>
        <xdr:cNvPr id="59" name="Tekstvak 58"/>
        <xdr:cNvSpPr txBox="1"/>
      </xdr:nvSpPr>
      <xdr:spPr>
        <a:xfrm>
          <a:off x="6172200" y="1752599"/>
          <a:ext cx="3238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l-NL" sz="1600" b="1" u="sng"/>
            <a:t>w</a:t>
          </a:r>
        </a:p>
      </xdr:txBody>
    </xdr:sp>
    <xdr:clientData/>
  </xdr:twoCellAnchor>
  <xdr:twoCellAnchor>
    <xdr:from>
      <xdr:col>9</xdr:col>
      <xdr:colOff>314325</xdr:colOff>
      <xdr:row>17</xdr:row>
      <xdr:rowOff>180975</xdr:rowOff>
    </xdr:from>
    <xdr:to>
      <xdr:col>10</xdr:col>
      <xdr:colOff>66675</xdr:colOff>
      <xdr:row>19</xdr:row>
      <xdr:rowOff>76199</xdr:rowOff>
    </xdr:to>
    <xdr:sp macro="" textlink="">
      <xdr:nvSpPr>
        <xdr:cNvPr id="60" name="Tekstvak 59"/>
        <xdr:cNvSpPr txBox="1"/>
      </xdr:nvSpPr>
      <xdr:spPr>
        <a:xfrm>
          <a:off x="6410325" y="2657475"/>
          <a:ext cx="361950" cy="276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l-NL" sz="1600" b="1" u="sng"/>
            <a:t>v</a:t>
          </a:r>
        </a:p>
      </xdr:txBody>
    </xdr:sp>
    <xdr:clientData/>
  </xdr:twoCellAnchor>
  <xdr:twoCellAnchor>
    <xdr:from>
      <xdr:col>9</xdr:col>
      <xdr:colOff>571500</xdr:colOff>
      <xdr:row>14</xdr:row>
      <xdr:rowOff>152399</xdr:rowOff>
    </xdr:from>
    <xdr:to>
      <xdr:col>10</xdr:col>
      <xdr:colOff>285750</xdr:colOff>
      <xdr:row>16</xdr:row>
      <xdr:rowOff>66674</xdr:rowOff>
    </xdr:to>
    <xdr:sp macro="" textlink="">
      <xdr:nvSpPr>
        <xdr:cNvPr id="62" name="Tekstvak 61"/>
        <xdr:cNvSpPr txBox="1"/>
      </xdr:nvSpPr>
      <xdr:spPr>
        <a:xfrm>
          <a:off x="6667500" y="2057399"/>
          <a:ext cx="3238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l-NL" sz="1600" b="1" u="sng"/>
            <a:t>u</a:t>
          </a:r>
        </a:p>
      </xdr:txBody>
    </xdr:sp>
    <xdr:clientData/>
  </xdr:twoCellAnchor>
  <xdr:twoCellAnchor>
    <xdr:from>
      <xdr:col>8</xdr:col>
      <xdr:colOff>409575</xdr:colOff>
      <xdr:row>4</xdr:row>
      <xdr:rowOff>142874</xdr:rowOff>
    </xdr:from>
    <xdr:to>
      <xdr:col>9</xdr:col>
      <xdr:colOff>123825</xdr:colOff>
      <xdr:row>6</xdr:row>
      <xdr:rowOff>57149</xdr:rowOff>
    </xdr:to>
    <xdr:sp macro="" textlink="">
      <xdr:nvSpPr>
        <xdr:cNvPr id="63" name="Tekstvak 62"/>
        <xdr:cNvSpPr txBox="1"/>
      </xdr:nvSpPr>
      <xdr:spPr>
        <a:xfrm>
          <a:off x="5286375" y="714374"/>
          <a:ext cx="3238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l-NL" sz="1600" b="1" u="sng"/>
            <a:t>q</a:t>
          </a:r>
        </a:p>
      </xdr:txBody>
    </xdr:sp>
    <xdr:clientData/>
  </xdr:twoCellAnchor>
  <xdr:twoCellAnchor>
    <xdr:from>
      <xdr:col>8</xdr:col>
      <xdr:colOff>533400</xdr:colOff>
      <xdr:row>8</xdr:row>
      <xdr:rowOff>85724</xdr:rowOff>
    </xdr:from>
    <xdr:to>
      <xdr:col>9</xdr:col>
      <xdr:colOff>247650</xdr:colOff>
      <xdr:row>9</xdr:row>
      <xdr:rowOff>190499</xdr:rowOff>
    </xdr:to>
    <xdr:sp macro="" textlink="">
      <xdr:nvSpPr>
        <xdr:cNvPr id="64" name="Tekstvak 63"/>
        <xdr:cNvSpPr txBox="1"/>
      </xdr:nvSpPr>
      <xdr:spPr>
        <a:xfrm>
          <a:off x="5410200" y="1419224"/>
          <a:ext cx="3238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l-NL" sz="1600" u="sng"/>
            <a:t>p</a:t>
          </a:r>
        </a:p>
      </xdr:txBody>
    </xdr:sp>
    <xdr:clientData/>
  </xdr:twoCellAnchor>
  <xdr:twoCellAnchor>
    <xdr:from>
      <xdr:col>4</xdr:col>
      <xdr:colOff>476250</xdr:colOff>
      <xdr:row>13</xdr:row>
      <xdr:rowOff>85724</xdr:rowOff>
    </xdr:from>
    <xdr:to>
      <xdr:col>5</xdr:col>
      <xdr:colOff>304800</xdr:colOff>
      <xdr:row>15</xdr:row>
      <xdr:rowOff>85725</xdr:rowOff>
    </xdr:to>
    <xdr:sp macro="" textlink="">
      <xdr:nvSpPr>
        <xdr:cNvPr id="65" name="Tekstvak 64"/>
        <xdr:cNvSpPr txBox="1"/>
      </xdr:nvSpPr>
      <xdr:spPr>
        <a:xfrm>
          <a:off x="2914650" y="2181224"/>
          <a:ext cx="438150" cy="3810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l-NL" sz="1600" b="1" u="none"/>
            <a:t>- </a:t>
          </a:r>
          <a:r>
            <a:rPr lang="nl-NL" sz="1600" b="1" u="sng"/>
            <a:t>b</a:t>
          </a:r>
        </a:p>
      </xdr:txBody>
    </xdr:sp>
    <xdr:clientData/>
  </xdr:twoCellAnchor>
  <xdr:twoCellAnchor>
    <xdr:from>
      <xdr:col>6</xdr:col>
      <xdr:colOff>114300</xdr:colOff>
      <xdr:row>7</xdr:row>
      <xdr:rowOff>142874</xdr:rowOff>
    </xdr:from>
    <xdr:to>
      <xdr:col>6</xdr:col>
      <xdr:colOff>438150</xdr:colOff>
      <xdr:row>9</xdr:row>
      <xdr:rowOff>57149</xdr:rowOff>
    </xdr:to>
    <xdr:sp macro="" textlink="">
      <xdr:nvSpPr>
        <xdr:cNvPr id="66" name="Tekstvak 65"/>
        <xdr:cNvSpPr txBox="1"/>
      </xdr:nvSpPr>
      <xdr:spPr>
        <a:xfrm>
          <a:off x="3771900" y="904874"/>
          <a:ext cx="3238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l-NL" sz="1600" b="1" u="sng"/>
            <a:t>b</a:t>
          </a:r>
        </a:p>
      </xdr:txBody>
    </xdr:sp>
    <xdr:clientData/>
  </xdr:twoCellAnchor>
  <xdr:twoCellAnchor>
    <xdr:from>
      <xdr:col>2</xdr:col>
      <xdr:colOff>47625</xdr:colOff>
      <xdr:row>22</xdr:row>
      <xdr:rowOff>95250</xdr:rowOff>
    </xdr:from>
    <xdr:to>
      <xdr:col>2</xdr:col>
      <xdr:colOff>600075</xdr:colOff>
      <xdr:row>24</xdr:row>
      <xdr:rowOff>9524</xdr:rowOff>
    </xdr:to>
    <xdr:sp macro="" textlink="">
      <xdr:nvSpPr>
        <xdr:cNvPr id="67" name="Tekstvak 66"/>
        <xdr:cNvSpPr txBox="1"/>
      </xdr:nvSpPr>
      <xdr:spPr>
        <a:xfrm>
          <a:off x="1266825" y="3924300"/>
          <a:ext cx="552450" cy="295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l-NL" sz="1600" b="1" u="none"/>
            <a:t>- </a:t>
          </a:r>
          <a:r>
            <a:rPr lang="nl-NL" sz="1600" b="1" u="sng"/>
            <a:t>a</a:t>
          </a:r>
        </a:p>
      </xdr:txBody>
    </xdr:sp>
    <xdr:clientData/>
  </xdr:twoCellAnchor>
  <xdr:twoCellAnchor>
    <xdr:from>
      <xdr:col>5</xdr:col>
      <xdr:colOff>228600</xdr:colOff>
      <xdr:row>21</xdr:row>
      <xdr:rowOff>142875</xdr:rowOff>
    </xdr:from>
    <xdr:to>
      <xdr:col>5</xdr:col>
      <xdr:colOff>323850</xdr:colOff>
      <xdr:row>22</xdr:row>
      <xdr:rowOff>180975</xdr:rowOff>
    </xdr:to>
    <xdr:cxnSp macro="">
      <xdr:nvCxnSpPr>
        <xdr:cNvPr id="69" name="Rechte verbindingslijn met pijl 68"/>
        <xdr:cNvCxnSpPr/>
      </xdr:nvCxnSpPr>
      <xdr:spPr>
        <a:xfrm rot="16200000" flipV="1">
          <a:off x="3209925" y="3638550"/>
          <a:ext cx="228600" cy="952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238125</xdr:colOff>
      <xdr:row>21</xdr:row>
      <xdr:rowOff>66675</xdr:rowOff>
    </xdr:from>
    <xdr:ext cx="290721" cy="311496"/>
    <xdr:sp macro="" textlink="">
      <xdr:nvSpPr>
        <xdr:cNvPr id="70" name="Tekstvak 69"/>
        <xdr:cNvSpPr txBox="1"/>
      </xdr:nvSpPr>
      <xdr:spPr>
        <a:xfrm>
          <a:off x="3286125" y="3495675"/>
          <a:ext cx="29072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l-GR" sz="1400" b="1"/>
            <a:t>α</a:t>
          </a:r>
          <a:endParaRPr lang="nl-NL" sz="1400" b="1"/>
        </a:p>
      </xdr:txBody>
    </xdr:sp>
    <xdr:clientData/>
  </xdr:oneCellAnchor>
  <xdr:oneCellAnchor>
    <xdr:from>
      <xdr:col>10</xdr:col>
      <xdr:colOff>552450</xdr:colOff>
      <xdr:row>5</xdr:row>
      <xdr:rowOff>161925</xdr:rowOff>
    </xdr:from>
    <xdr:ext cx="920317" cy="530658"/>
    <xdr:sp macro="" textlink="">
      <xdr:nvSpPr>
        <xdr:cNvPr id="71" name="Tekstvak 70"/>
        <xdr:cNvSpPr txBox="1"/>
      </xdr:nvSpPr>
      <xdr:spPr>
        <a:xfrm>
          <a:off x="6648450" y="733425"/>
          <a:ext cx="920317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nl-NL" sz="1400" b="1"/>
            <a:t>Som   </a:t>
          </a:r>
        </a:p>
        <a:p>
          <a:r>
            <a:rPr lang="nl-NL" sz="1400" b="1" u="sng"/>
            <a:t>s</a:t>
          </a:r>
          <a:r>
            <a:rPr lang="nl-NL" sz="1400" b="1" baseline="0"/>
            <a:t> = </a:t>
          </a:r>
          <a:r>
            <a:rPr lang="nl-NL" sz="1400" b="1" u="sng" baseline="0"/>
            <a:t>p</a:t>
          </a:r>
          <a:r>
            <a:rPr lang="nl-NL" sz="1400" b="1" baseline="0"/>
            <a:t> + </a:t>
          </a:r>
          <a:r>
            <a:rPr lang="nl-NL" sz="1400" b="1" u="sng" baseline="0"/>
            <a:t>q</a:t>
          </a:r>
          <a:r>
            <a:rPr lang="nl-NL" sz="1400" b="1" u="none" baseline="0"/>
            <a:t> =</a:t>
          </a:r>
          <a:endParaRPr lang="nl-NL" sz="1400" b="1" u="sng"/>
        </a:p>
      </xdr:txBody>
    </xdr:sp>
    <xdr:clientData/>
  </xdr:oneCellAnchor>
  <xdr:oneCellAnchor>
    <xdr:from>
      <xdr:col>11</xdr:col>
      <xdr:colOff>19050</xdr:colOff>
      <xdr:row>18</xdr:row>
      <xdr:rowOff>180975</xdr:rowOff>
    </xdr:from>
    <xdr:ext cx="936538" cy="530658"/>
    <xdr:sp macro="" textlink="">
      <xdr:nvSpPr>
        <xdr:cNvPr id="72" name="Tekstvak 71"/>
        <xdr:cNvSpPr txBox="1"/>
      </xdr:nvSpPr>
      <xdr:spPr>
        <a:xfrm>
          <a:off x="6724650" y="3038475"/>
          <a:ext cx="936538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nl-NL" sz="1400" b="1"/>
            <a:t>Verschil   </a:t>
          </a:r>
        </a:p>
        <a:p>
          <a:r>
            <a:rPr lang="nl-NL" sz="1400" b="1" u="sng"/>
            <a:t>v</a:t>
          </a:r>
          <a:r>
            <a:rPr lang="nl-NL" sz="1400" b="1" baseline="0"/>
            <a:t> = </a:t>
          </a:r>
          <a:r>
            <a:rPr lang="nl-NL" sz="1400" b="1" u="sng" baseline="0"/>
            <a:t>u</a:t>
          </a:r>
          <a:r>
            <a:rPr lang="nl-NL" sz="1400" b="1" baseline="0"/>
            <a:t> - </a:t>
          </a:r>
          <a:r>
            <a:rPr lang="nl-NL" sz="1400" b="1" u="sng" baseline="0"/>
            <a:t>w</a:t>
          </a:r>
          <a:r>
            <a:rPr lang="nl-NL" sz="1400" b="1" u="none" baseline="0"/>
            <a:t> =</a:t>
          </a:r>
        </a:p>
      </xdr:txBody>
    </xdr:sp>
    <xdr:clientData/>
  </xdr:oneCellAnchor>
  <xdr:oneCellAnchor>
    <xdr:from>
      <xdr:col>2</xdr:col>
      <xdr:colOff>238125</xdr:colOff>
      <xdr:row>6</xdr:row>
      <xdr:rowOff>66675</xdr:rowOff>
    </xdr:from>
    <xdr:ext cx="400050" cy="570136"/>
    <xdr:sp macro="" textlink="">
      <xdr:nvSpPr>
        <xdr:cNvPr id="73" name="Tekstvak 72"/>
        <xdr:cNvSpPr txBox="1"/>
      </xdr:nvSpPr>
      <xdr:spPr>
        <a:xfrm>
          <a:off x="1457325" y="638175"/>
          <a:ext cx="400050" cy="5701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1100"/>
            <a:t>x1</a:t>
          </a:r>
        </a:p>
        <a:p>
          <a:r>
            <a:rPr lang="nl-NL" sz="1100"/>
            <a:t>y1</a:t>
          </a:r>
        </a:p>
      </xdr:txBody>
    </xdr:sp>
    <xdr:clientData/>
  </xdr:oneCellAnchor>
  <xdr:oneCellAnchor>
    <xdr:from>
      <xdr:col>2</xdr:col>
      <xdr:colOff>123825</xdr:colOff>
      <xdr:row>13</xdr:row>
      <xdr:rowOff>95250</xdr:rowOff>
    </xdr:from>
    <xdr:ext cx="585673" cy="374141"/>
    <xdr:sp macro="" textlink="">
      <xdr:nvSpPr>
        <xdr:cNvPr id="74" name="Tekstvak 73"/>
        <xdr:cNvSpPr txBox="1"/>
      </xdr:nvSpPr>
      <xdr:spPr>
        <a:xfrm>
          <a:off x="1343025" y="2190750"/>
          <a:ext cx="585673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800"/>
            <a:t>(     )</a:t>
          </a:r>
        </a:p>
      </xdr:txBody>
    </xdr:sp>
    <xdr:clientData/>
  </xdr:oneCellAnchor>
  <xdr:oneCellAnchor>
    <xdr:from>
      <xdr:col>12</xdr:col>
      <xdr:colOff>247650</xdr:colOff>
      <xdr:row>6</xdr:row>
      <xdr:rowOff>104775</xdr:rowOff>
    </xdr:from>
    <xdr:ext cx="603755" cy="436786"/>
    <xdr:sp macro="" textlink="">
      <xdr:nvSpPr>
        <xdr:cNvPr id="75" name="Tekstvak 74"/>
        <xdr:cNvSpPr txBox="1"/>
      </xdr:nvSpPr>
      <xdr:spPr>
        <a:xfrm>
          <a:off x="7562850" y="866775"/>
          <a:ext cx="603755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nl-NL" sz="1100" b="1"/>
            <a:t>px + qx</a:t>
          </a:r>
        </a:p>
        <a:p>
          <a:r>
            <a:rPr lang="nl-NL" sz="1100" b="1"/>
            <a:t>py</a:t>
          </a:r>
          <a:r>
            <a:rPr lang="nl-NL" sz="1100" b="1" baseline="0"/>
            <a:t> + qy</a:t>
          </a:r>
          <a:endParaRPr lang="nl-NL" sz="1100" b="1"/>
        </a:p>
      </xdr:txBody>
    </xdr:sp>
    <xdr:clientData/>
  </xdr:oneCellAnchor>
  <xdr:oneCellAnchor>
    <xdr:from>
      <xdr:col>12</xdr:col>
      <xdr:colOff>228600</xdr:colOff>
      <xdr:row>19</xdr:row>
      <xdr:rowOff>180975</xdr:rowOff>
    </xdr:from>
    <xdr:ext cx="846642" cy="374141"/>
    <xdr:sp macro="" textlink="">
      <xdr:nvSpPr>
        <xdr:cNvPr id="76" name="Tekstvak 75"/>
        <xdr:cNvSpPr txBox="1"/>
      </xdr:nvSpPr>
      <xdr:spPr>
        <a:xfrm>
          <a:off x="7543800" y="3228975"/>
          <a:ext cx="846642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nl-NL" sz="1800"/>
            <a:t>(          )</a:t>
          </a:r>
        </a:p>
      </xdr:txBody>
    </xdr:sp>
    <xdr:clientData/>
  </xdr:oneCellAnchor>
  <xdr:oneCellAnchor>
    <xdr:from>
      <xdr:col>12</xdr:col>
      <xdr:colOff>161925</xdr:colOff>
      <xdr:row>6</xdr:row>
      <xdr:rowOff>152400</xdr:rowOff>
    </xdr:from>
    <xdr:ext cx="794448" cy="374141"/>
    <xdr:sp macro="" textlink="">
      <xdr:nvSpPr>
        <xdr:cNvPr id="77" name="Tekstvak 76"/>
        <xdr:cNvSpPr txBox="1"/>
      </xdr:nvSpPr>
      <xdr:spPr>
        <a:xfrm>
          <a:off x="7477125" y="914400"/>
          <a:ext cx="794448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nl-NL" sz="1800"/>
            <a:t>(         )</a:t>
          </a:r>
        </a:p>
      </xdr:txBody>
    </xdr:sp>
    <xdr:clientData/>
  </xdr:oneCellAnchor>
  <xdr:oneCellAnchor>
    <xdr:from>
      <xdr:col>12</xdr:col>
      <xdr:colOff>333375</xdr:colOff>
      <xdr:row>19</xdr:row>
      <xdr:rowOff>152400</xdr:rowOff>
    </xdr:from>
    <xdr:ext cx="669799" cy="436786"/>
    <xdr:sp macro="" textlink="">
      <xdr:nvSpPr>
        <xdr:cNvPr id="78" name="Tekstvak 77"/>
        <xdr:cNvSpPr txBox="1"/>
      </xdr:nvSpPr>
      <xdr:spPr>
        <a:xfrm>
          <a:off x="7648575" y="3200400"/>
          <a:ext cx="669799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nl-NL" sz="1100" b="1"/>
            <a:t>ux  - wx </a:t>
          </a:r>
        </a:p>
        <a:p>
          <a:r>
            <a:rPr lang="nl-NL" sz="1100" b="1"/>
            <a:t>uy</a:t>
          </a:r>
          <a:r>
            <a:rPr lang="nl-NL" sz="1100" b="1" baseline="0"/>
            <a:t>  - wy </a:t>
          </a:r>
          <a:endParaRPr lang="nl-NL" sz="1100" b="1"/>
        </a:p>
      </xdr:txBody>
    </xdr:sp>
    <xdr:clientData/>
  </xdr:oneCellAnchor>
  <xdr:oneCellAnchor>
    <xdr:from>
      <xdr:col>2</xdr:col>
      <xdr:colOff>228600</xdr:colOff>
      <xdr:row>13</xdr:row>
      <xdr:rowOff>66675</xdr:rowOff>
    </xdr:from>
    <xdr:ext cx="400050" cy="570136"/>
    <xdr:sp macro="" textlink="">
      <xdr:nvSpPr>
        <xdr:cNvPr id="79" name="Tekstvak 78"/>
        <xdr:cNvSpPr txBox="1"/>
      </xdr:nvSpPr>
      <xdr:spPr>
        <a:xfrm>
          <a:off x="1447800" y="2162175"/>
          <a:ext cx="400050" cy="5701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1100" b="1"/>
            <a:t>- x1</a:t>
          </a:r>
        </a:p>
        <a:p>
          <a:r>
            <a:rPr lang="nl-NL" sz="1100" b="1"/>
            <a:t>- y1</a:t>
          </a:r>
        </a:p>
      </xdr:txBody>
    </xdr:sp>
    <xdr:clientData/>
  </xdr:oneCellAnchor>
  <xdr:oneCellAnchor>
    <xdr:from>
      <xdr:col>2</xdr:col>
      <xdr:colOff>114300</xdr:colOff>
      <xdr:row>6</xdr:row>
      <xdr:rowOff>104775</xdr:rowOff>
    </xdr:from>
    <xdr:ext cx="585673" cy="374141"/>
    <xdr:sp macro="" textlink="">
      <xdr:nvSpPr>
        <xdr:cNvPr id="80" name="Tekstvak 79"/>
        <xdr:cNvSpPr txBox="1"/>
      </xdr:nvSpPr>
      <xdr:spPr>
        <a:xfrm>
          <a:off x="1333500" y="676275"/>
          <a:ext cx="585673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800"/>
            <a:t>(     )</a:t>
          </a:r>
        </a:p>
      </xdr:txBody>
    </xdr:sp>
    <xdr:clientData/>
  </xdr:oneCellAnchor>
  <xdr:twoCellAnchor>
    <xdr:from>
      <xdr:col>1</xdr:col>
      <xdr:colOff>19050</xdr:colOff>
      <xdr:row>44</xdr:row>
      <xdr:rowOff>0</xdr:rowOff>
    </xdr:from>
    <xdr:to>
      <xdr:col>3</xdr:col>
      <xdr:colOff>600075</xdr:colOff>
      <xdr:row>47</xdr:row>
      <xdr:rowOff>0</xdr:rowOff>
    </xdr:to>
    <xdr:sp macro="" textlink="">
      <xdr:nvSpPr>
        <xdr:cNvPr id="81" name="Rechthoek 80"/>
        <xdr:cNvSpPr/>
      </xdr:nvSpPr>
      <xdr:spPr>
        <a:xfrm>
          <a:off x="1238250" y="6096000"/>
          <a:ext cx="1800225" cy="5715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1</xdr:col>
      <xdr:colOff>28575</xdr:colOff>
      <xdr:row>44</xdr:row>
      <xdr:rowOff>0</xdr:rowOff>
    </xdr:from>
    <xdr:to>
      <xdr:col>3</xdr:col>
      <xdr:colOff>600075</xdr:colOff>
      <xdr:row>47</xdr:row>
      <xdr:rowOff>0</xdr:rowOff>
    </xdr:to>
    <xdr:cxnSp macro="">
      <xdr:nvCxnSpPr>
        <xdr:cNvPr id="83" name="Rechte verbindingslijn met pijl 82"/>
        <xdr:cNvCxnSpPr/>
      </xdr:nvCxnSpPr>
      <xdr:spPr>
        <a:xfrm flipV="1">
          <a:off x="1247775" y="6096000"/>
          <a:ext cx="1790700" cy="571500"/>
        </a:xfrm>
        <a:prstGeom prst="straightConnector1">
          <a:avLst/>
        </a:prstGeom>
        <a:ln w="254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57150</xdr:colOff>
      <xdr:row>62</xdr:row>
      <xdr:rowOff>57150</xdr:rowOff>
    </xdr:from>
    <xdr:to>
      <xdr:col>4</xdr:col>
      <xdr:colOff>552450</xdr:colOff>
      <xdr:row>63</xdr:row>
      <xdr:rowOff>0</xdr:rowOff>
    </xdr:to>
    <xdr:sp macro="" textlink="">
      <xdr:nvSpPr>
        <xdr:cNvPr id="47" name="PIJL-RECHTS 46"/>
        <xdr:cNvSpPr/>
      </xdr:nvSpPr>
      <xdr:spPr>
        <a:xfrm>
          <a:off x="1885950" y="8839200"/>
          <a:ext cx="1104900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4</xdr:col>
      <xdr:colOff>561975</xdr:colOff>
      <xdr:row>61</xdr:row>
      <xdr:rowOff>76200</xdr:rowOff>
    </xdr:from>
    <xdr:to>
      <xdr:col>6</xdr:col>
      <xdr:colOff>66675</xdr:colOff>
      <xdr:row>62</xdr:row>
      <xdr:rowOff>0</xdr:rowOff>
    </xdr:to>
    <xdr:sp macro="" textlink="">
      <xdr:nvSpPr>
        <xdr:cNvPr id="50" name="PIJL-RECHTS 49"/>
        <xdr:cNvSpPr/>
      </xdr:nvSpPr>
      <xdr:spPr>
        <a:xfrm>
          <a:off x="3000375" y="8667750"/>
          <a:ext cx="723900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3</xdr:col>
      <xdr:colOff>57150</xdr:colOff>
      <xdr:row>63</xdr:row>
      <xdr:rowOff>66675</xdr:rowOff>
    </xdr:from>
    <xdr:to>
      <xdr:col>4</xdr:col>
      <xdr:colOff>552450</xdr:colOff>
      <xdr:row>64</xdr:row>
      <xdr:rowOff>9525</xdr:rowOff>
    </xdr:to>
    <xdr:sp macro="" textlink="">
      <xdr:nvSpPr>
        <xdr:cNvPr id="51" name="PIJL-RECHTS 50"/>
        <xdr:cNvSpPr/>
      </xdr:nvSpPr>
      <xdr:spPr>
        <a:xfrm>
          <a:off x="1885950" y="9039225"/>
          <a:ext cx="1104900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4</xdr:col>
      <xdr:colOff>581025</xdr:colOff>
      <xdr:row>63</xdr:row>
      <xdr:rowOff>76200</xdr:rowOff>
    </xdr:from>
    <xdr:to>
      <xdr:col>6</xdr:col>
      <xdr:colOff>85725</xdr:colOff>
      <xdr:row>64</xdr:row>
      <xdr:rowOff>0</xdr:rowOff>
    </xdr:to>
    <xdr:sp macro="" textlink="">
      <xdr:nvSpPr>
        <xdr:cNvPr id="52" name="PIJL-RECHTS 51"/>
        <xdr:cNvSpPr/>
      </xdr:nvSpPr>
      <xdr:spPr>
        <a:xfrm>
          <a:off x="3019425" y="9048750"/>
          <a:ext cx="723900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7</xdr:col>
      <xdr:colOff>57150</xdr:colOff>
      <xdr:row>62</xdr:row>
      <xdr:rowOff>57150</xdr:rowOff>
    </xdr:from>
    <xdr:to>
      <xdr:col>8</xdr:col>
      <xdr:colOff>552450</xdr:colOff>
      <xdr:row>63</xdr:row>
      <xdr:rowOff>0</xdr:rowOff>
    </xdr:to>
    <xdr:sp macro="" textlink="">
      <xdr:nvSpPr>
        <xdr:cNvPr id="53" name="PIJL-RECHTS 52"/>
        <xdr:cNvSpPr/>
      </xdr:nvSpPr>
      <xdr:spPr>
        <a:xfrm>
          <a:off x="1885950" y="8839200"/>
          <a:ext cx="1104900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7</xdr:col>
      <xdr:colOff>571499</xdr:colOff>
      <xdr:row>61</xdr:row>
      <xdr:rowOff>66676</xdr:rowOff>
    </xdr:from>
    <xdr:to>
      <xdr:col>8</xdr:col>
      <xdr:colOff>561974</xdr:colOff>
      <xdr:row>62</xdr:row>
      <xdr:rowOff>0</xdr:rowOff>
    </xdr:to>
    <xdr:sp macro="" textlink="">
      <xdr:nvSpPr>
        <xdr:cNvPr id="54" name="PIJL-RECHTS 53"/>
        <xdr:cNvSpPr/>
      </xdr:nvSpPr>
      <xdr:spPr>
        <a:xfrm flipH="1">
          <a:off x="4838699" y="8658226"/>
          <a:ext cx="600075" cy="12382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7</xdr:col>
      <xdr:colOff>57150</xdr:colOff>
      <xdr:row>63</xdr:row>
      <xdr:rowOff>66675</xdr:rowOff>
    </xdr:from>
    <xdr:to>
      <xdr:col>7</xdr:col>
      <xdr:colOff>571500</xdr:colOff>
      <xdr:row>64</xdr:row>
      <xdr:rowOff>9525</xdr:rowOff>
    </xdr:to>
    <xdr:sp macro="" textlink="">
      <xdr:nvSpPr>
        <xdr:cNvPr id="55" name="PIJL-RECHTS 54"/>
        <xdr:cNvSpPr/>
      </xdr:nvSpPr>
      <xdr:spPr>
        <a:xfrm>
          <a:off x="4324350" y="9039225"/>
          <a:ext cx="514350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0</xdr:col>
      <xdr:colOff>600075</xdr:colOff>
      <xdr:row>51</xdr:row>
      <xdr:rowOff>95250</xdr:rowOff>
    </xdr:from>
    <xdr:to>
      <xdr:col>1</xdr:col>
      <xdr:colOff>9525</xdr:colOff>
      <xdr:row>56</xdr:row>
      <xdr:rowOff>0</xdr:rowOff>
    </xdr:to>
    <xdr:cxnSp macro="">
      <xdr:nvCxnSpPr>
        <xdr:cNvPr id="82" name="Rechte verbindingslijn met pijl 81"/>
        <xdr:cNvCxnSpPr/>
      </xdr:nvCxnSpPr>
      <xdr:spPr>
        <a:xfrm rot="5400000" flipH="1" flipV="1">
          <a:off x="790575" y="7962900"/>
          <a:ext cx="857250" cy="19050"/>
        </a:xfrm>
        <a:prstGeom prst="straightConnector1">
          <a:avLst/>
        </a:prstGeom>
        <a:ln w="158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600075</xdr:colOff>
      <xdr:row>56</xdr:row>
      <xdr:rowOff>28575</xdr:rowOff>
    </xdr:from>
    <xdr:to>
      <xdr:col>4</xdr:col>
      <xdr:colOff>276225</xdr:colOff>
      <xdr:row>56</xdr:row>
      <xdr:rowOff>30163</xdr:rowOff>
    </xdr:to>
    <xdr:cxnSp macro="">
      <xdr:nvCxnSpPr>
        <xdr:cNvPr id="86" name="Rechte verbindingslijn met pijl 85"/>
        <xdr:cNvCxnSpPr/>
      </xdr:nvCxnSpPr>
      <xdr:spPr>
        <a:xfrm>
          <a:off x="1209675" y="8429625"/>
          <a:ext cx="2114550" cy="1588"/>
        </a:xfrm>
        <a:prstGeom prst="straightConnector1">
          <a:avLst/>
        </a:prstGeom>
        <a:ln w="158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600075</xdr:colOff>
      <xdr:row>52</xdr:row>
      <xdr:rowOff>180975</xdr:rowOff>
    </xdr:from>
    <xdr:to>
      <xdr:col>3</xdr:col>
      <xdr:colOff>600075</xdr:colOff>
      <xdr:row>56</xdr:row>
      <xdr:rowOff>28575</xdr:rowOff>
    </xdr:to>
    <xdr:cxnSp macro="">
      <xdr:nvCxnSpPr>
        <xdr:cNvPr id="88" name="Rechte verbindingslijn 87"/>
        <xdr:cNvCxnSpPr/>
      </xdr:nvCxnSpPr>
      <xdr:spPr>
        <a:xfrm>
          <a:off x="1209675" y="7820025"/>
          <a:ext cx="1828800" cy="609600"/>
        </a:xfrm>
        <a:prstGeom prst="line">
          <a:avLst/>
        </a:prstGeom>
        <a:ln w="158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54</xdr:row>
      <xdr:rowOff>47625</xdr:rowOff>
    </xdr:from>
    <xdr:to>
      <xdr:col>7</xdr:col>
      <xdr:colOff>19050</xdr:colOff>
      <xdr:row>58</xdr:row>
      <xdr:rowOff>28575</xdr:rowOff>
    </xdr:to>
    <xdr:sp macro="" textlink="">
      <xdr:nvSpPr>
        <xdr:cNvPr id="89" name="Boog 88"/>
        <xdr:cNvSpPr/>
      </xdr:nvSpPr>
      <xdr:spPr>
        <a:xfrm flipH="1">
          <a:off x="609600" y="8067675"/>
          <a:ext cx="3676650" cy="742950"/>
        </a:xfrm>
        <a:prstGeom prst="arc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1</xdr:col>
      <xdr:colOff>9525</xdr:colOff>
      <xdr:row>54</xdr:row>
      <xdr:rowOff>104775</xdr:rowOff>
    </xdr:from>
    <xdr:to>
      <xdr:col>4</xdr:col>
      <xdr:colOff>9525</xdr:colOff>
      <xdr:row>54</xdr:row>
      <xdr:rowOff>123825</xdr:rowOff>
    </xdr:to>
    <xdr:cxnSp macro="">
      <xdr:nvCxnSpPr>
        <xdr:cNvPr id="91" name="Rechte verbindingslijn 90"/>
        <xdr:cNvCxnSpPr/>
      </xdr:nvCxnSpPr>
      <xdr:spPr>
        <a:xfrm>
          <a:off x="1228725" y="8124825"/>
          <a:ext cx="1828800" cy="19050"/>
        </a:xfrm>
        <a:prstGeom prst="line">
          <a:avLst/>
        </a:prstGeom>
        <a:ln w="158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104775</xdr:colOff>
      <xdr:row>54</xdr:row>
      <xdr:rowOff>114300</xdr:rowOff>
    </xdr:from>
    <xdr:to>
      <xdr:col>4</xdr:col>
      <xdr:colOff>428625</xdr:colOff>
      <xdr:row>54</xdr:row>
      <xdr:rowOff>115888</xdr:rowOff>
    </xdr:to>
    <xdr:cxnSp macro="">
      <xdr:nvCxnSpPr>
        <xdr:cNvPr id="98" name="Rechte verbindingslijn met pijl 97"/>
        <xdr:cNvCxnSpPr/>
      </xdr:nvCxnSpPr>
      <xdr:spPr>
        <a:xfrm rot="10800000">
          <a:off x="3152775" y="8134350"/>
          <a:ext cx="32385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</xdr:colOff>
      <xdr:row>53</xdr:row>
      <xdr:rowOff>9525</xdr:rowOff>
    </xdr:from>
    <xdr:to>
      <xdr:col>2</xdr:col>
      <xdr:colOff>333375</xdr:colOff>
      <xdr:row>53</xdr:row>
      <xdr:rowOff>142875</xdr:rowOff>
    </xdr:to>
    <xdr:cxnSp macro="">
      <xdr:nvCxnSpPr>
        <xdr:cNvPr id="100" name="Rechte verbindingslijn met pijl 99"/>
        <xdr:cNvCxnSpPr/>
      </xdr:nvCxnSpPr>
      <xdr:spPr>
        <a:xfrm rot="10800000" flipV="1">
          <a:off x="1895475" y="7839075"/>
          <a:ext cx="266700" cy="1333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390525</xdr:colOff>
      <xdr:row>53</xdr:row>
      <xdr:rowOff>28575</xdr:rowOff>
    </xdr:from>
    <xdr:to>
      <xdr:col>3</xdr:col>
      <xdr:colOff>295275</xdr:colOff>
      <xdr:row>54</xdr:row>
      <xdr:rowOff>28575</xdr:rowOff>
    </xdr:to>
    <xdr:cxnSp macro="">
      <xdr:nvCxnSpPr>
        <xdr:cNvPr id="102" name="Rechte verbindingslijn met pijl 101"/>
        <xdr:cNvCxnSpPr/>
      </xdr:nvCxnSpPr>
      <xdr:spPr>
        <a:xfrm>
          <a:off x="2219325" y="7858125"/>
          <a:ext cx="514350" cy="1905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514350</xdr:colOff>
      <xdr:row>44</xdr:row>
      <xdr:rowOff>123825</xdr:rowOff>
    </xdr:from>
    <xdr:ext cx="323850" cy="532036"/>
    <xdr:sp macro="" textlink="">
      <xdr:nvSpPr>
        <xdr:cNvPr id="103" name="Tekstvak 102"/>
        <xdr:cNvSpPr txBox="1"/>
      </xdr:nvSpPr>
      <xdr:spPr>
        <a:xfrm>
          <a:off x="1733550" y="6619875"/>
          <a:ext cx="323850" cy="5320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1100" b="1">
              <a:solidFill>
                <a:srgbClr val="FF0000"/>
              </a:solidFill>
            </a:rPr>
            <a:t>S1</a:t>
          </a:r>
        </a:p>
        <a:p>
          <a:endParaRPr lang="nl-NL" sz="1100" b="1">
            <a:solidFill>
              <a:srgbClr val="FF0000"/>
            </a:solidFill>
          </a:endParaRPr>
        </a:p>
      </xdr:txBody>
    </xdr:sp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0.64267</cdr:x>
      <cdr:y>0.13333</cdr:y>
    </cdr:from>
    <cdr:to>
      <cdr:x>0.94933</cdr:x>
      <cdr:y>0.26237</cdr:y>
    </cdr:to>
    <cdr:sp macro="" textlink="">
      <cdr:nvSpPr>
        <cdr:cNvPr id="2" name="Tekstvak 1"/>
        <cdr:cNvSpPr txBox="1"/>
      </cdr:nvSpPr>
      <cdr:spPr>
        <a:xfrm xmlns:a="http://schemas.openxmlformats.org/drawingml/2006/main">
          <a:off x="4591050" y="590550"/>
          <a:ext cx="2190750" cy="571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nl-NL" sz="1100" b="1"/>
            <a:t>V = 1e afgeleide van P en S </a:t>
          </a:r>
        </a:p>
        <a:p xmlns:a="http://schemas.openxmlformats.org/drawingml/2006/main">
          <a:r>
            <a:rPr lang="nl-NL" sz="1100" b="1"/>
            <a:t>   = Oppervlak</a:t>
          </a:r>
          <a:r>
            <a:rPr lang="nl-NL" sz="1100" b="1" baseline="0"/>
            <a:t> onder versnellings lijn</a:t>
          </a:r>
          <a:endParaRPr lang="nl-NL" sz="1100" b="1"/>
        </a:p>
      </cdr:txBody>
    </cdr:sp>
  </cdr:relSizeAnchor>
  <cdr:relSizeAnchor xmlns:cdr="http://schemas.openxmlformats.org/drawingml/2006/chartDrawing">
    <cdr:from>
      <cdr:x>0.66579</cdr:x>
      <cdr:y>0.51613</cdr:y>
    </cdr:from>
    <cdr:to>
      <cdr:x>0.74493</cdr:x>
      <cdr:y>0.57586</cdr:y>
    </cdr:to>
    <cdr:sp macro="" textlink="">
      <cdr:nvSpPr>
        <cdr:cNvPr id="3" name="Tekstvak 20"/>
        <cdr:cNvSpPr txBox="1"/>
      </cdr:nvSpPr>
      <cdr:spPr>
        <a:xfrm xmlns:a="http://schemas.openxmlformats.org/drawingml/2006/main">
          <a:off x="4819650" y="2286000"/>
          <a:ext cx="572914" cy="264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nl-NL" sz="1100" b="1">
              <a:solidFill>
                <a:srgbClr val="FF00FF"/>
              </a:solidFill>
            </a:rPr>
            <a:t>r.c. = a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0.096</cdr:x>
      <cdr:y>0.1957</cdr:y>
    </cdr:from>
    <cdr:to>
      <cdr:x>0.53867</cdr:x>
      <cdr:y>0.84516</cdr:y>
    </cdr:to>
    <cdr:sp macro="" textlink="">
      <cdr:nvSpPr>
        <cdr:cNvPr id="2" name="Rechthoek 1"/>
        <cdr:cNvSpPr/>
      </cdr:nvSpPr>
      <cdr:spPr>
        <a:xfrm xmlns:a="http://schemas.openxmlformats.org/drawingml/2006/main">
          <a:off x="685800" y="866775"/>
          <a:ext cx="3162300" cy="2876550"/>
        </a:xfrm>
        <a:prstGeom xmlns:a="http://schemas.openxmlformats.org/drawingml/2006/main" prst="rect">
          <a:avLst/>
        </a:prstGeom>
        <a:solidFill xmlns:a="http://schemas.openxmlformats.org/drawingml/2006/main">
          <a:srgbClr val="FF00FF">
            <a:alpha val="50000"/>
          </a:srgbClr>
        </a:solidFill>
        <a:ln xmlns:a="http://schemas.openxmlformats.org/drawingml/2006/main">
          <a:solidFill>
            <a:srgbClr val="FF00FF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nl-NL"/>
        </a:p>
      </cdr:txBody>
    </cdr:sp>
  </cdr:relSizeAnchor>
  <cdr:relSizeAnchor xmlns:cdr="http://schemas.openxmlformats.org/drawingml/2006/chartDrawing">
    <cdr:from>
      <cdr:x>0.24267</cdr:x>
      <cdr:y>0.13118</cdr:y>
    </cdr:from>
    <cdr:to>
      <cdr:x>0.37067</cdr:x>
      <cdr:y>0.33763</cdr:y>
    </cdr:to>
    <cdr:sp macro="" textlink="">
      <cdr:nvSpPr>
        <cdr:cNvPr id="3" name="Tekstvak 2"/>
        <cdr:cNvSpPr txBox="1"/>
      </cdr:nvSpPr>
      <cdr:spPr>
        <a:xfrm xmlns:a="http://schemas.openxmlformats.org/drawingml/2006/main">
          <a:off x="1733550" y="5810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nl-NL" sz="1100" b="1"/>
            <a:t>A = a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13</xdr:col>
      <xdr:colOff>381000</xdr:colOff>
      <xdr:row>24</xdr:row>
      <xdr:rowOff>47625</xdr:rowOff>
    </xdr:to>
    <xdr:graphicFrame macro="">
      <xdr:nvGraphicFramePr>
        <xdr:cNvPr id="5" name="Grafiek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13</xdr:col>
      <xdr:colOff>381000</xdr:colOff>
      <xdr:row>48</xdr:row>
      <xdr:rowOff>47625</xdr:rowOff>
    </xdr:to>
    <xdr:graphicFrame macro="">
      <xdr:nvGraphicFramePr>
        <xdr:cNvPr id="6" name="Grafiek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13</xdr:col>
      <xdr:colOff>361950</xdr:colOff>
      <xdr:row>72</xdr:row>
      <xdr:rowOff>47625</xdr:rowOff>
    </xdr:to>
    <xdr:graphicFrame macro="">
      <xdr:nvGraphicFramePr>
        <xdr:cNvPr id="7" name="Grafiek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285754</xdr:colOff>
      <xdr:row>9</xdr:row>
      <xdr:rowOff>123828</xdr:rowOff>
    </xdr:from>
    <xdr:to>
      <xdr:col>7</xdr:col>
      <xdr:colOff>342901</xdr:colOff>
      <xdr:row>68</xdr:row>
      <xdr:rowOff>180975</xdr:rowOff>
    </xdr:to>
    <xdr:cxnSp macro="">
      <xdr:nvCxnSpPr>
        <xdr:cNvPr id="14" name="Rechte verbindingslijn 13"/>
        <xdr:cNvCxnSpPr/>
      </xdr:nvCxnSpPr>
      <xdr:spPr>
        <a:xfrm rot="5400000">
          <a:off x="24536404" y="7458078"/>
          <a:ext cx="11296647" cy="57147"/>
        </a:xfrm>
        <a:prstGeom prst="line">
          <a:avLst/>
        </a:prstGeom>
        <a:ln>
          <a:solidFill>
            <a:schemeClr val="accent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28575</xdr:colOff>
      <xdr:row>40</xdr:row>
      <xdr:rowOff>28575</xdr:rowOff>
    </xdr:from>
    <xdr:to>
      <xdr:col>1</xdr:col>
      <xdr:colOff>47625</xdr:colOff>
      <xdr:row>44</xdr:row>
      <xdr:rowOff>123825</xdr:rowOff>
    </xdr:to>
    <xdr:cxnSp macro="">
      <xdr:nvCxnSpPr>
        <xdr:cNvPr id="15" name="Rechte verbindingslijn met pijl 14"/>
        <xdr:cNvCxnSpPr/>
      </xdr:nvCxnSpPr>
      <xdr:spPr>
        <a:xfrm rot="5400000" flipH="1" flipV="1">
          <a:off x="25822275" y="8067675"/>
          <a:ext cx="857250" cy="19050"/>
        </a:xfrm>
        <a:prstGeom prst="straightConnector1">
          <a:avLst/>
        </a:prstGeom>
        <a:ln w="44450">
          <a:solidFill>
            <a:schemeClr val="accent5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295275</xdr:colOff>
      <xdr:row>33</xdr:row>
      <xdr:rowOff>180975</xdr:rowOff>
    </xdr:from>
    <xdr:to>
      <xdr:col>7</xdr:col>
      <xdr:colOff>314325</xdr:colOff>
      <xdr:row>38</xdr:row>
      <xdr:rowOff>85725</xdr:rowOff>
    </xdr:to>
    <xdr:cxnSp macro="">
      <xdr:nvCxnSpPr>
        <xdr:cNvPr id="16" name="Rechte verbindingslijn met pijl 15"/>
        <xdr:cNvCxnSpPr/>
      </xdr:nvCxnSpPr>
      <xdr:spPr>
        <a:xfrm rot="5400000" flipH="1" flipV="1">
          <a:off x="29746575" y="6886575"/>
          <a:ext cx="857250" cy="19050"/>
        </a:xfrm>
        <a:prstGeom prst="straightConnector1">
          <a:avLst/>
        </a:prstGeom>
        <a:ln w="44450">
          <a:solidFill>
            <a:schemeClr val="accent5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57149</xdr:colOff>
      <xdr:row>34</xdr:row>
      <xdr:rowOff>9523</xdr:rowOff>
    </xdr:from>
    <xdr:to>
      <xdr:col>7</xdr:col>
      <xdr:colOff>285748</xdr:colOff>
      <xdr:row>44</xdr:row>
      <xdr:rowOff>104772</xdr:rowOff>
    </xdr:to>
    <xdr:sp macro="" textlink="">
      <xdr:nvSpPr>
        <xdr:cNvPr id="17" name="Parallellogram 16"/>
        <xdr:cNvSpPr/>
      </xdr:nvSpPr>
      <xdr:spPr>
        <a:xfrm rot="5400000" flipH="1">
          <a:off x="27212924" y="5543548"/>
          <a:ext cx="2000249" cy="3886199"/>
        </a:xfrm>
        <a:prstGeom prst="parallelogram">
          <a:avLst>
            <a:gd name="adj" fmla="val 59096"/>
          </a:avLst>
        </a:prstGeom>
        <a:solidFill>
          <a:schemeClr val="accent1">
            <a:alpha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1</xdr:col>
      <xdr:colOff>285750</xdr:colOff>
      <xdr:row>12</xdr:row>
      <xdr:rowOff>104775</xdr:rowOff>
    </xdr:from>
    <xdr:to>
      <xdr:col>7</xdr:col>
      <xdr:colOff>228600</xdr:colOff>
      <xdr:row>19</xdr:row>
      <xdr:rowOff>104775</xdr:rowOff>
    </xdr:to>
    <xdr:cxnSp macro="">
      <xdr:nvCxnSpPr>
        <xdr:cNvPr id="18" name="Rechte verbindingslijn met pijl 17"/>
        <xdr:cNvCxnSpPr/>
      </xdr:nvCxnSpPr>
      <xdr:spPr>
        <a:xfrm flipV="1">
          <a:off x="26498550" y="2390775"/>
          <a:ext cx="3600450" cy="1333500"/>
        </a:xfrm>
        <a:prstGeom prst="straightConnector1">
          <a:avLst/>
        </a:prstGeom>
        <a:ln w="22225">
          <a:solidFill>
            <a:schemeClr val="accent4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476250</xdr:colOff>
      <xdr:row>15</xdr:row>
      <xdr:rowOff>142875</xdr:rowOff>
    </xdr:from>
    <xdr:to>
      <xdr:col>7</xdr:col>
      <xdr:colOff>247650</xdr:colOff>
      <xdr:row>36</xdr:row>
      <xdr:rowOff>161925</xdr:rowOff>
    </xdr:to>
    <xdr:cxnSp macro="">
      <xdr:nvCxnSpPr>
        <xdr:cNvPr id="19" name="Rechte verbindingslijn met pijl 18"/>
        <xdr:cNvCxnSpPr/>
      </xdr:nvCxnSpPr>
      <xdr:spPr>
        <a:xfrm rot="5400000" flipH="1" flipV="1">
          <a:off x="27308175" y="4210050"/>
          <a:ext cx="4019550" cy="1600200"/>
        </a:xfrm>
        <a:prstGeom prst="straightConnector1">
          <a:avLst/>
        </a:prstGeom>
        <a:ln w="22225">
          <a:solidFill>
            <a:schemeClr val="accent5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552450</xdr:colOff>
      <xdr:row>19</xdr:row>
      <xdr:rowOff>161925</xdr:rowOff>
    </xdr:from>
    <xdr:to>
      <xdr:col>7</xdr:col>
      <xdr:colOff>285750</xdr:colOff>
      <xdr:row>41</xdr:row>
      <xdr:rowOff>28575</xdr:rowOff>
    </xdr:to>
    <xdr:cxnSp macro="">
      <xdr:nvCxnSpPr>
        <xdr:cNvPr id="20" name="Rechte verbindingslijn met pijl 19"/>
        <xdr:cNvCxnSpPr/>
      </xdr:nvCxnSpPr>
      <xdr:spPr>
        <a:xfrm rot="5400000" flipH="1" flipV="1">
          <a:off x="27346275" y="5029200"/>
          <a:ext cx="4057650" cy="1562100"/>
        </a:xfrm>
        <a:prstGeom prst="straightConnector1">
          <a:avLst/>
        </a:prstGeom>
        <a:ln w="2222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571500</xdr:colOff>
      <xdr:row>43</xdr:row>
      <xdr:rowOff>9525</xdr:rowOff>
    </xdr:from>
    <xdr:to>
      <xdr:col>7</xdr:col>
      <xdr:colOff>171450</xdr:colOff>
      <xdr:row>53</xdr:row>
      <xdr:rowOff>123825</xdr:rowOff>
    </xdr:to>
    <xdr:cxnSp macro="">
      <xdr:nvCxnSpPr>
        <xdr:cNvPr id="21" name="Rechte verbindingslijn met pijl 20"/>
        <xdr:cNvCxnSpPr/>
      </xdr:nvCxnSpPr>
      <xdr:spPr>
        <a:xfrm rot="5400000" flipH="1" flipV="1">
          <a:off x="28622625" y="8801100"/>
          <a:ext cx="2019300" cy="819150"/>
        </a:xfrm>
        <a:prstGeom prst="straightConnector1">
          <a:avLst/>
        </a:prstGeom>
        <a:ln w="22225">
          <a:solidFill>
            <a:srgbClr val="FF00FF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7</xdr:col>
      <xdr:colOff>419100</xdr:colOff>
      <xdr:row>40</xdr:row>
      <xdr:rowOff>9525</xdr:rowOff>
    </xdr:from>
    <xdr:ext cx="2171700" cy="311496"/>
    <xdr:sp macro="" textlink="">
      <xdr:nvSpPr>
        <xdr:cNvPr id="22" name="Tekstvak 21"/>
        <xdr:cNvSpPr txBox="1"/>
      </xdr:nvSpPr>
      <xdr:spPr>
        <a:xfrm>
          <a:off x="4686300" y="7629525"/>
          <a:ext cx="2171700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1400" b="1">
              <a:solidFill>
                <a:srgbClr val="FF00FF"/>
              </a:solidFill>
            </a:rPr>
            <a:t>V</a:t>
          </a:r>
          <a:r>
            <a:rPr lang="nl-NL" sz="1400" b="1" baseline="0">
              <a:solidFill>
                <a:srgbClr val="FF00FF"/>
              </a:solidFill>
            </a:rPr>
            <a:t> = a*t  (Toename t.g.v. A)</a:t>
          </a:r>
          <a:endParaRPr lang="nl-NL" sz="1400" b="1">
            <a:solidFill>
              <a:srgbClr val="FF00FF"/>
            </a:solidFill>
          </a:endParaRPr>
        </a:p>
      </xdr:txBody>
    </xdr:sp>
    <xdr:clientData/>
  </xdr:oneCellAnchor>
  <xdr:oneCellAnchor>
    <xdr:from>
      <xdr:col>8</xdr:col>
      <xdr:colOff>19050</xdr:colOff>
      <xdr:row>28</xdr:row>
      <xdr:rowOff>47625</xdr:rowOff>
    </xdr:from>
    <xdr:ext cx="857250" cy="264560"/>
    <xdr:sp macro="" textlink="">
      <xdr:nvSpPr>
        <xdr:cNvPr id="25" name="Tekstvak 24"/>
        <xdr:cNvSpPr txBox="1"/>
      </xdr:nvSpPr>
      <xdr:spPr>
        <a:xfrm>
          <a:off x="4895850" y="5381625"/>
          <a:ext cx="8572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1200" b="1"/>
            <a:t>Constante</a:t>
          </a:r>
        </a:p>
      </xdr:txBody>
    </xdr:sp>
    <xdr:clientData/>
  </xdr:oneCellAnchor>
  <xdr:twoCellAnchor>
    <xdr:from>
      <xdr:col>8</xdr:col>
      <xdr:colOff>589757</xdr:colOff>
      <xdr:row>29</xdr:row>
      <xdr:rowOff>134144</xdr:rowOff>
    </xdr:from>
    <xdr:to>
      <xdr:col>8</xdr:col>
      <xdr:colOff>591345</xdr:colOff>
      <xdr:row>31</xdr:row>
      <xdr:rowOff>10319</xdr:rowOff>
    </xdr:to>
    <xdr:cxnSp macro="">
      <xdr:nvCxnSpPr>
        <xdr:cNvPr id="26" name="Rechte verbindingslijn met pijl 25"/>
        <xdr:cNvCxnSpPr/>
      </xdr:nvCxnSpPr>
      <xdr:spPr>
        <a:xfrm rot="5400000">
          <a:off x="5338763" y="5786438"/>
          <a:ext cx="25717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75406</xdr:colOff>
      <xdr:row>6</xdr:row>
      <xdr:rowOff>124619</xdr:rowOff>
    </xdr:from>
    <xdr:to>
      <xdr:col>8</xdr:col>
      <xdr:colOff>76994</xdr:colOff>
      <xdr:row>8</xdr:row>
      <xdr:rowOff>29369</xdr:rowOff>
    </xdr:to>
    <xdr:cxnSp macro="">
      <xdr:nvCxnSpPr>
        <xdr:cNvPr id="27" name="Rechte verbindingslijn met pijl 26"/>
        <xdr:cNvCxnSpPr/>
      </xdr:nvCxnSpPr>
      <xdr:spPr>
        <a:xfrm rot="5400000">
          <a:off x="4810125" y="1409700"/>
          <a:ext cx="28575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0.55495</cdr:x>
      <cdr:y>0.6991</cdr:y>
    </cdr:from>
    <cdr:to>
      <cdr:x>0.55514</cdr:x>
      <cdr:y>0.83244</cdr:y>
    </cdr:to>
    <cdr:sp macro="" textlink="">
      <cdr:nvSpPr>
        <cdr:cNvPr id="11" name="Rechte verbindingslijn met pijl 10"/>
        <cdr:cNvSpPr/>
      </cdr:nvSpPr>
      <cdr:spPr>
        <a:xfrm xmlns:a="http://schemas.openxmlformats.org/drawingml/2006/main" rot="5400000" flipH="1" flipV="1">
          <a:off x="4314825" y="3390900"/>
          <a:ext cx="590550" cy="1588"/>
        </a:xfrm>
        <a:prstGeom xmlns:a="http://schemas.openxmlformats.org/drawingml/2006/main" prst="straightConnector1">
          <a:avLst/>
        </a:prstGeom>
        <a:ln xmlns:a="http://schemas.openxmlformats.org/drawingml/2006/main" w="44450">
          <a:solidFill>
            <a:srgbClr val="FF000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nl-NL"/>
        </a:p>
      </cdr:txBody>
    </cdr:sp>
  </cdr:relSizeAnchor>
  <cdr:relSizeAnchor xmlns:cdr="http://schemas.openxmlformats.org/drawingml/2006/chartDrawing">
    <cdr:from>
      <cdr:x>0.08591</cdr:x>
      <cdr:y>0.75932</cdr:y>
    </cdr:from>
    <cdr:to>
      <cdr:x>0.0861</cdr:x>
      <cdr:y>0.83244</cdr:y>
    </cdr:to>
    <cdr:sp macro="" textlink="">
      <cdr:nvSpPr>
        <cdr:cNvPr id="15" name="Rechte verbindingslijn met pijl 14"/>
        <cdr:cNvSpPr/>
      </cdr:nvSpPr>
      <cdr:spPr>
        <a:xfrm xmlns:a="http://schemas.openxmlformats.org/drawingml/2006/main" rot="5400000" flipH="1" flipV="1">
          <a:off x="552450" y="3524250"/>
          <a:ext cx="323850" cy="1588"/>
        </a:xfrm>
        <a:prstGeom xmlns:a="http://schemas.openxmlformats.org/drawingml/2006/main" prst="straightConnector1">
          <a:avLst/>
        </a:prstGeom>
        <a:ln xmlns:a="http://schemas.openxmlformats.org/drawingml/2006/main" w="44450">
          <a:solidFill>
            <a:schemeClr val="accent4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nl-NL"/>
        </a:p>
      </cdr:txBody>
    </cdr:sp>
  </cdr:relSizeAnchor>
  <cdr:relSizeAnchor xmlns:cdr="http://schemas.openxmlformats.org/drawingml/2006/chartDrawing">
    <cdr:from>
      <cdr:x>0.55734</cdr:x>
      <cdr:y>0.43441</cdr:y>
    </cdr:from>
    <cdr:to>
      <cdr:x>0.55753</cdr:x>
      <cdr:y>0.50753</cdr:y>
    </cdr:to>
    <cdr:sp macro="" textlink="">
      <cdr:nvSpPr>
        <cdr:cNvPr id="16" name="Rechte verbindingslijn met pijl 15"/>
        <cdr:cNvSpPr/>
      </cdr:nvSpPr>
      <cdr:spPr>
        <a:xfrm xmlns:a="http://schemas.openxmlformats.org/drawingml/2006/main" rot="5400000" flipH="1" flipV="1">
          <a:off x="4468019" y="2085181"/>
          <a:ext cx="323850" cy="1588"/>
        </a:xfrm>
        <a:prstGeom xmlns:a="http://schemas.openxmlformats.org/drawingml/2006/main" prst="straightConnector1">
          <a:avLst/>
        </a:prstGeom>
        <a:ln xmlns:a="http://schemas.openxmlformats.org/drawingml/2006/main" w="44450">
          <a:solidFill>
            <a:schemeClr val="accent4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nl-NL"/>
        </a:p>
      </cdr:txBody>
    </cdr:sp>
  </cdr:relSizeAnchor>
  <cdr:relSizeAnchor xmlns:cdr="http://schemas.openxmlformats.org/drawingml/2006/chartDrawing">
    <cdr:from>
      <cdr:x>0.55505</cdr:x>
      <cdr:y>0.50538</cdr:y>
    </cdr:from>
    <cdr:to>
      <cdr:x>0.55734</cdr:x>
      <cdr:y>0.70323</cdr:y>
    </cdr:to>
    <cdr:sp macro="" textlink="">
      <cdr:nvSpPr>
        <cdr:cNvPr id="20" name="Rechte verbindingslijn met pijl 19"/>
        <cdr:cNvSpPr/>
      </cdr:nvSpPr>
      <cdr:spPr>
        <a:xfrm xmlns:a="http://schemas.openxmlformats.org/drawingml/2006/main" rot="5400000" flipH="1" flipV="1">
          <a:off x="4181475" y="2667000"/>
          <a:ext cx="876300" cy="19050"/>
        </a:xfrm>
        <a:prstGeom xmlns:a="http://schemas.openxmlformats.org/drawingml/2006/main" prst="straightConnector1">
          <a:avLst/>
        </a:prstGeom>
        <a:ln xmlns:a="http://schemas.openxmlformats.org/drawingml/2006/main" w="44450">
          <a:solidFill>
            <a:schemeClr val="accent5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nl-NL"/>
        </a:p>
      </cdr:txBody>
    </cdr:sp>
  </cdr:relSizeAnchor>
  <cdr:relSizeAnchor xmlns:cdr="http://schemas.openxmlformats.org/drawingml/2006/chartDrawing">
    <cdr:from>
      <cdr:x>0.55734</cdr:x>
      <cdr:y>0.41505</cdr:y>
    </cdr:from>
    <cdr:to>
      <cdr:x>0.6445</cdr:x>
      <cdr:y>0.47957</cdr:y>
    </cdr:to>
    <cdr:sp macro="" textlink="">
      <cdr:nvSpPr>
        <cdr:cNvPr id="21" name="Tekstvak 20"/>
        <cdr:cNvSpPr txBox="1"/>
      </cdr:nvSpPr>
      <cdr:spPr>
        <a:xfrm xmlns:a="http://schemas.openxmlformats.org/drawingml/2006/main">
          <a:off x="4629150" y="1838325"/>
          <a:ext cx="7239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nl-NL" sz="1400" b="1">
              <a:solidFill>
                <a:schemeClr val="accent4"/>
              </a:solidFill>
            </a:rPr>
            <a:t>P0</a:t>
          </a:r>
        </a:p>
        <a:p xmlns:a="http://schemas.openxmlformats.org/drawingml/2006/main">
          <a:endParaRPr lang="nl-NL" sz="1400" b="1">
            <a:solidFill>
              <a:schemeClr val="accent4"/>
            </a:solidFill>
          </a:endParaRPr>
        </a:p>
      </cdr:txBody>
    </cdr:sp>
  </cdr:relSizeAnchor>
  <cdr:relSizeAnchor xmlns:cdr="http://schemas.openxmlformats.org/drawingml/2006/chartDrawing">
    <cdr:from>
      <cdr:x>0.57569</cdr:x>
      <cdr:y>0.52903</cdr:y>
    </cdr:from>
    <cdr:to>
      <cdr:x>0.70183</cdr:x>
      <cdr:y>0.59355</cdr:y>
    </cdr:to>
    <cdr:sp macro="" textlink="">
      <cdr:nvSpPr>
        <cdr:cNvPr id="22" name="Tekstvak 1"/>
        <cdr:cNvSpPr txBox="1"/>
      </cdr:nvSpPr>
      <cdr:spPr>
        <a:xfrm xmlns:a="http://schemas.openxmlformats.org/drawingml/2006/main">
          <a:off x="4781550" y="2343150"/>
          <a:ext cx="104775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400" b="1">
              <a:solidFill>
                <a:schemeClr val="accent5"/>
              </a:solidFill>
            </a:rPr>
            <a:t>S2 = V0 * t</a:t>
          </a:r>
        </a:p>
      </cdr:txBody>
    </cdr:sp>
  </cdr:relSizeAnchor>
  <cdr:relSizeAnchor xmlns:cdr="http://schemas.openxmlformats.org/drawingml/2006/chartDrawing">
    <cdr:from>
      <cdr:x>0.5711</cdr:x>
      <cdr:y>0.69677</cdr:y>
    </cdr:from>
    <cdr:to>
      <cdr:x>0.72248</cdr:x>
      <cdr:y>0.76129</cdr:y>
    </cdr:to>
    <cdr:sp macro="" textlink="">
      <cdr:nvSpPr>
        <cdr:cNvPr id="23" name="Tekstvak 1"/>
        <cdr:cNvSpPr txBox="1"/>
      </cdr:nvSpPr>
      <cdr:spPr>
        <a:xfrm xmlns:a="http://schemas.openxmlformats.org/drawingml/2006/main">
          <a:off x="4743450" y="3086100"/>
          <a:ext cx="12573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400" b="1">
              <a:solidFill>
                <a:srgbClr val="FF0000"/>
              </a:solidFill>
            </a:rPr>
            <a:t>S1 = 1/2 * a * t^2</a:t>
          </a:r>
        </a:p>
      </cdr:txBody>
    </cdr:sp>
  </cdr:relSizeAnchor>
  <cdr:relSizeAnchor xmlns:cdr="http://schemas.openxmlformats.org/drawingml/2006/chartDrawing">
    <cdr:from>
      <cdr:x>0.02523</cdr:x>
      <cdr:y>0.77419</cdr:y>
    </cdr:from>
    <cdr:to>
      <cdr:x>0.11239</cdr:x>
      <cdr:y>0.83871</cdr:y>
    </cdr:to>
    <cdr:sp macro="" textlink="">
      <cdr:nvSpPr>
        <cdr:cNvPr id="24" name="Tekstvak 1"/>
        <cdr:cNvSpPr txBox="1"/>
      </cdr:nvSpPr>
      <cdr:spPr>
        <a:xfrm xmlns:a="http://schemas.openxmlformats.org/drawingml/2006/main">
          <a:off x="209550" y="3429000"/>
          <a:ext cx="7239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400" b="1">
              <a:solidFill>
                <a:schemeClr val="accent4"/>
              </a:solidFill>
            </a:rPr>
            <a:t>P0</a:t>
          </a:r>
        </a:p>
        <a:p xmlns:a="http://schemas.openxmlformats.org/drawingml/2006/main">
          <a:endParaRPr lang="nl-NL" sz="1400" b="1">
            <a:solidFill>
              <a:schemeClr val="accent4"/>
            </a:solidFill>
          </a:endParaRPr>
        </a:p>
      </cdr:txBody>
    </cdr:sp>
  </cdr:relSizeAnchor>
  <cdr:relSizeAnchor xmlns:cdr="http://schemas.openxmlformats.org/drawingml/2006/chartDrawing">
    <cdr:from>
      <cdr:x>0.36468</cdr:x>
      <cdr:y>0.29462</cdr:y>
    </cdr:from>
    <cdr:to>
      <cdr:x>0.65596</cdr:x>
      <cdr:y>0.36344</cdr:y>
    </cdr:to>
    <cdr:sp macro="" textlink="">
      <cdr:nvSpPr>
        <cdr:cNvPr id="25" name="Tekstvak 24"/>
        <cdr:cNvSpPr txBox="1"/>
      </cdr:nvSpPr>
      <cdr:spPr>
        <a:xfrm xmlns:a="http://schemas.openxmlformats.org/drawingml/2006/main">
          <a:off x="3028973" y="1304912"/>
          <a:ext cx="2419313" cy="3048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nl-NL" sz="1400" b="1">
              <a:solidFill>
                <a:schemeClr val="accent1"/>
              </a:solidFill>
            </a:rPr>
            <a:t>P</a:t>
          </a:r>
          <a:r>
            <a:rPr lang="nl-NL" sz="1400" b="1" baseline="0">
              <a:solidFill>
                <a:schemeClr val="accent1"/>
              </a:solidFill>
            </a:rPr>
            <a:t> = 1/2 *a*t^2 + V0*t + P0</a:t>
          </a:r>
          <a:endParaRPr lang="nl-NL" sz="1400" b="1">
            <a:solidFill>
              <a:schemeClr val="accent1"/>
            </a:solidFill>
          </a:endParaRPr>
        </a:p>
      </cdr:txBody>
    </cdr:sp>
  </cdr:relSizeAnchor>
  <cdr:relSizeAnchor xmlns:cdr="http://schemas.openxmlformats.org/drawingml/2006/chartDrawing">
    <cdr:from>
      <cdr:x>0.67431</cdr:x>
      <cdr:y>0.36774</cdr:y>
    </cdr:from>
    <cdr:to>
      <cdr:x>0.93349</cdr:x>
      <cdr:y>0.42796</cdr:y>
    </cdr:to>
    <cdr:sp macro="" textlink="">
      <cdr:nvSpPr>
        <cdr:cNvPr id="26" name="Tekstvak 25"/>
        <cdr:cNvSpPr txBox="1"/>
      </cdr:nvSpPr>
      <cdr:spPr>
        <a:xfrm xmlns:a="http://schemas.openxmlformats.org/drawingml/2006/main">
          <a:off x="5600700" y="1628775"/>
          <a:ext cx="215265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nl-NL" sz="1400" b="1">
              <a:solidFill>
                <a:schemeClr val="tx2"/>
              </a:solidFill>
            </a:rPr>
            <a:t>S </a:t>
          </a:r>
          <a:r>
            <a:rPr lang="nl-NL" sz="1400" b="1" baseline="0">
              <a:solidFill>
                <a:schemeClr val="tx2"/>
              </a:solidFill>
            </a:rPr>
            <a:t>= 1/2 *a*t^2 + V0*t</a:t>
          </a:r>
          <a:endParaRPr lang="nl-NL" sz="1400" b="1">
            <a:solidFill>
              <a:schemeClr val="tx2"/>
            </a:solidFill>
          </a:endParaRPr>
        </a:p>
      </cdr:txBody>
    </cdr:sp>
  </cdr:relSizeAnchor>
  <cdr:relSizeAnchor xmlns:cdr="http://schemas.openxmlformats.org/drawingml/2006/chartDrawing">
    <cdr:from>
      <cdr:x>0.54587</cdr:x>
      <cdr:y>0.19139</cdr:y>
    </cdr:from>
    <cdr:to>
      <cdr:x>0.66285</cdr:x>
      <cdr:y>0.25758</cdr:y>
    </cdr:to>
    <cdr:sp macro="" textlink="">
      <cdr:nvSpPr>
        <cdr:cNvPr id="27" name="Tekstvak 55"/>
        <cdr:cNvSpPr txBox="1"/>
      </cdr:nvSpPr>
      <cdr:spPr>
        <a:xfrm xmlns:a="http://schemas.openxmlformats.org/drawingml/2006/main">
          <a:off x="4533865" y="847707"/>
          <a:ext cx="971612" cy="2931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nl-NL" sz="1200" b="1"/>
            <a:t>Constante</a:t>
          </a:r>
        </a:p>
      </cdr:txBody>
    </cdr:sp>
  </cdr:relSizeAnchor>
  <cdr:relSizeAnchor xmlns:cdr="http://schemas.openxmlformats.org/drawingml/2006/chartDrawing">
    <cdr:from>
      <cdr:x>0.80092</cdr:x>
      <cdr:y>0.21935</cdr:y>
    </cdr:from>
    <cdr:to>
      <cdr:x>0.97039</cdr:x>
      <cdr:y>0.32504</cdr:y>
    </cdr:to>
    <cdr:sp macro="" textlink="">
      <cdr:nvSpPr>
        <cdr:cNvPr id="13" name="Tekstvak 54"/>
        <cdr:cNvSpPr txBox="1"/>
      </cdr:nvSpPr>
      <cdr:spPr>
        <a:xfrm xmlns:a="http://schemas.openxmlformats.org/drawingml/2006/main">
          <a:off x="6652261" y="971550"/>
          <a:ext cx="1407629" cy="4680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nl-NL" sz="1200" b="1"/>
            <a:t>= Oppervlak onder </a:t>
          </a:r>
        </a:p>
        <a:p xmlns:a="http://schemas.openxmlformats.org/drawingml/2006/main">
          <a:r>
            <a:rPr lang="nl-NL" sz="1200" b="1"/>
            <a:t>snelheidslijn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0.08716</cdr:x>
      <cdr:y>0.57634</cdr:y>
    </cdr:from>
    <cdr:to>
      <cdr:x>0.54702</cdr:x>
      <cdr:y>0.84301</cdr:y>
    </cdr:to>
    <cdr:sp macro="" textlink="">
      <cdr:nvSpPr>
        <cdr:cNvPr id="2" name="Rechthoekige driehoek 1"/>
        <cdr:cNvSpPr/>
      </cdr:nvSpPr>
      <cdr:spPr>
        <a:xfrm xmlns:a="http://schemas.openxmlformats.org/drawingml/2006/main" flipH="1">
          <a:off x="723900" y="2552700"/>
          <a:ext cx="3819525" cy="1181100"/>
        </a:xfrm>
        <a:prstGeom xmlns:a="http://schemas.openxmlformats.org/drawingml/2006/main" prst="rtTriangle">
          <a:avLst/>
        </a:prstGeom>
        <a:solidFill xmlns:a="http://schemas.openxmlformats.org/drawingml/2006/main">
          <a:srgbClr val="FF0000">
            <a:alpha val="56000"/>
          </a:srgbClr>
        </a:solidFill>
        <a:ln xmlns:a="http://schemas.openxmlformats.org/drawingml/2006/main" w="25400" cap="flat" cmpd="sng" algn="ctr">
          <a:solidFill>
            <a:srgbClr val="FF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ctr"/>
          <a:endParaRPr lang="nl-NL" sz="1100"/>
        </a:p>
      </cdr:txBody>
    </cdr:sp>
  </cdr:relSizeAnchor>
  <cdr:relSizeAnchor xmlns:cdr="http://schemas.openxmlformats.org/drawingml/2006/chartDrawing">
    <cdr:from>
      <cdr:x>0.55046</cdr:x>
      <cdr:y>0.57204</cdr:y>
    </cdr:from>
    <cdr:to>
      <cdr:x>0.55065</cdr:x>
      <cdr:y>0.83871</cdr:y>
    </cdr:to>
    <cdr:cxnSp macro="">
      <cdr:nvCxnSpPr>
        <cdr:cNvPr id="4" name="Rechte verbindingslijn met pijl 3"/>
        <cdr:cNvCxnSpPr/>
      </cdr:nvCxnSpPr>
      <cdr:spPr>
        <a:xfrm xmlns:a="http://schemas.openxmlformats.org/drawingml/2006/main" rot="5400000" flipH="1">
          <a:off x="3982244" y="3123406"/>
          <a:ext cx="1181100" cy="1588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50800" cap="flat" cmpd="sng" algn="ctr">
          <a:solidFill>
            <a:srgbClr val="FF00FF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0.56422</cdr:x>
      <cdr:y>0.41075</cdr:y>
    </cdr:from>
    <cdr:to>
      <cdr:x>0.61239</cdr:x>
      <cdr:y>0.46667</cdr:y>
    </cdr:to>
    <cdr:sp macro="" textlink="">
      <cdr:nvSpPr>
        <cdr:cNvPr id="5" name="Tekstvak 4"/>
        <cdr:cNvSpPr txBox="1"/>
      </cdr:nvSpPr>
      <cdr:spPr>
        <a:xfrm xmlns:a="http://schemas.openxmlformats.org/drawingml/2006/main">
          <a:off x="4686300" y="1819275"/>
          <a:ext cx="40005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nl-NL" sz="1400" b="1">
              <a:solidFill>
                <a:schemeClr val="accent5"/>
              </a:solidFill>
            </a:rPr>
            <a:t>V0</a:t>
          </a:r>
        </a:p>
      </cdr:txBody>
    </cdr:sp>
  </cdr:relSizeAnchor>
  <cdr:relSizeAnchor xmlns:cdr="http://schemas.openxmlformats.org/drawingml/2006/chartDrawing">
    <cdr:from>
      <cdr:x>0.55734</cdr:x>
      <cdr:y>0.25161</cdr:y>
    </cdr:from>
    <cdr:to>
      <cdr:x>0.68578</cdr:x>
      <cdr:y>0.31183</cdr:y>
    </cdr:to>
    <cdr:sp macro="" textlink="">
      <cdr:nvSpPr>
        <cdr:cNvPr id="6" name="Tekstvak 5"/>
        <cdr:cNvSpPr txBox="1"/>
      </cdr:nvSpPr>
      <cdr:spPr>
        <a:xfrm xmlns:a="http://schemas.openxmlformats.org/drawingml/2006/main">
          <a:off x="4629150" y="1114425"/>
          <a:ext cx="10668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nl-NL" sz="1400" b="1">
              <a:solidFill>
                <a:schemeClr val="accent1"/>
              </a:solidFill>
            </a:rPr>
            <a:t>V = a*t + V0</a:t>
          </a:r>
        </a:p>
      </cdr:txBody>
    </cdr:sp>
  </cdr:relSizeAnchor>
  <cdr:relSizeAnchor xmlns:cdr="http://schemas.openxmlformats.org/drawingml/2006/chartDrawing">
    <cdr:from>
      <cdr:x>0.09862</cdr:x>
      <cdr:y>0.49677</cdr:y>
    </cdr:from>
    <cdr:to>
      <cdr:x>0.52982</cdr:x>
      <cdr:y>0.74624</cdr:y>
    </cdr:to>
    <cdr:sp macro="" textlink="">
      <cdr:nvSpPr>
        <cdr:cNvPr id="8" name="Rechte verbindingslijn met pijl 7"/>
        <cdr:cNvSpPr/>
      </cdr:nvSpPr>
      <cdr:spPr>
        <a:xfrm xmlns:a="http://schemas.openxmlformats.org/drawingml/2006/main" flipV="1">
          <a:off x="819150" y="2200275"/>
          <a:ext cx="3581400" cy="1104900"/>
        </a:xfrm>
        <a:prstGeom xmlns:a="http://schemas.openxmlformats.org/drawingml/2006/main" prst="straightConnector1">
          <a:avLst/>
        </a:prstGeom>
        <a:ln xmlns:a="http://schemas.openxmlformats.org/drawingml/2006/main" w="22225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nl-NL"/>
        </a:p>
      </cdr:txBody>
    </cdr:sp>
  </cdr:relSizeAnchor>
  <cdr:relSizeAnchor xmlns:cdr="http://schemas.openxmlformats.org/drawingml/2006/chartDrawing">
    <cdr:from>
      <cdr:x>0.02294</cdr:x>
      <cdr:y>0.64946</cdr:y>
    </cdr:from>
    <cdr:to>
      <cdr:x>0.0711</cdr:x>
      <cdr:y>0.70538</cdr:y>
    </cdr:to>
    <cdr:sp macro="" textlink="">
      <cdr:nvSpPr>
        <cdr:cNvPr id="9" name="Tekstvak 1"/>
        <cdr:cNvSpPr txBox="1"/>
      </cdr:nvSpPr>
      <cdr:spPr>
        <a:xfrm xmlns:a="http://schemas.openxmlformats.org/drawingml/2006/main">
          <a:off x="190500" y="2876550"/>
          <a:ext cx="40005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400" b="1">
              <a:solidFill>
                <a:schemeClr val="accent5"/>
              </a:solidFill>
            </a:rPr>
            <a:t>V0</a:t>
          </a:r>
        </a:p>
      </cdr:txBody>
    </cdr:sp>
  </cdr:relSizeAnchor>
  <cdr:relSizeAnchor xmlns:cdr="http://schemas.openxmlformats.org/drawingml/2006/chartDrawing">
    <cdr:from>
      <cdr:x>0.1445</cdr:x>
      <cdr:y>0.13763</cdr:y>
    </cdr:from>
    <cdr:to>
      <cdr:x>0.33945</cdr:x>
      <cdr:y>0.21075</cdr:y>
    </cdr:to>
    <cdr:sp macro="" textlink="">
      <cdr:nvSpPr>
        <cdr:cNvPr id="10" name="Tekstvak 9"/>
        <cdr:cNvSpPr txBox="1"/>
      </cdr:nvSpPr>
      <cdr:spPr>
        <a:xfrm xmlns:a="http://schemas.openxmlformats.org/drawingml/2006/main">
          <a:off x="1200177" y="609601"/>
          <a:ext cx="1619216" cy="3238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nl-NL" sz="1200" b="1"/>
            <a:t>Met begin snelheid  V0</a:t>
          </a:r>
        </a:p>
      </cdr:txBody>
    </cdr:sp>
  </cdr:relSizeAnchor>
  <cdr:relSizeAnchor xmlns:cdr="http://schemas.openxmlformats.org/drawingml/2006/chartDrawing">
    <cdr:from>
      <cdr:x>0.71101</cdr:x>
      <cdr:y>0</cdr:y>
    </cdr:from>
    <cdr:to>
      <cdr:x>0.99541</cdr:x>
      <cdr:y>0.12904</cdr:y>
    </cdr:to>
    <cdr:sp macro="" textlink="">
      <cdr:nvSpPr>
        <cdr:cNvPr id="11" name="Tekstvak 1"/>
        <cdr:cNvSpPr txBox="1"/>
      </cdr:nvSpPr>
      <cdr:spPr>
        <a:xfrm xmlns:a="http://schemas.openxmlformats.org/drawingml/2006/main">
          <a:off x="5905548" y="0"/>
          <a:ext cx="2362152" cy="5715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nl-NL" sz="1100" b="1"/>
            <a:t>V = 1e afgeleide van P en S </a:t>
          </a:r>
        </a:p>
        <a:p xmlns:a="http://schemas.openxmlformats.org/drawingml/2006/main">
          <a:r>
            <a:rPr lang="nl-NL" sz="1100" b="1"/>
            <a:t>    = Oppervlak</a:t>
          </a:r>
          <a:r>
            <a:rPr lang="nl-NL" sz="1100" b="1" baseline="0"/>
            <a:t> onder versnellings lijn</a:t>
          </a:r>
          <a:endParaRPr lang="nl-NL" sz="1100" b="1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0.08257</cdr:x>
      <cdr:y>0.19355</cdr:y>
    </cdr:from>
    <cdr:to>
      <cdr:x>0.54943</cdr:x>
      <cdr:y>0.84301</cdr:y>
    </cdr:to>
    <cdr:sp macro="" textlink="">
      <cdr:nvSpPr>
        <cdr:cNvPr id="2" name="Rechthoek 1"/>
        <cdr:cNvSpPr/>
      </cdr:nvSpPr>
      <cdr:spPr>
        <a:xfrm xmlns:a="http://schemas.openxmlformats.org/drawingml/2006/main">
          <a:off x="684227" y="857250"/>
          <a:ext cx="3868723" cy="2876550"/>
        </a:xfrm>
        <a:prstGeom xmlns:a="http://schemas.openxmlformats.org/drawingml/2006/main" prst="rect">
          <a:avLst/>
        </a:prstGeom>
        <a:solidFill xmlns:a="http://schemas.openxmlformats.org/drawingml/2006/main">
          <a:srgbClr val="FF00FF">
            <a:alpha val="50000"/>
          </a:srgbClr>
        </a:solidFill>
        <a:ln xmlns:a="http://schemas.openxmlformats.org/drawingml/2006/main" w="25400" cap="flat" cmpd="sng" algn="ctr">
          <a:solidFill>
            <a:srgbClr val="FF00FF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nl-NL"/>
        </a:p>
      </cdr:txBody>
    </cdr:sp>
  </cdr:relSizeAnchor>
  <cdr:relSizeAnchor xmlns:cdr="http://schemas.openxmlformats.org/drawingml/2006/chartDrawing">
    <cdr:from>
      <cdr:x>0.25057</cdr:x>
      <cdr:y>0.13118</cdr:y>
    </cdr:from>
    <cdr:to>
      <cdr:x>0.36092</cdr:x>
      <cdr:y>0.33763</cdr:y>
    </cdr:to>
    <cdr:sp macro="" textlink="">
      <cdr:nvSpPr>
        <cdr:cNvPr id="3" name="Tekstvak 2"/>
        <cdr:cNvSpPr txBox="1"/>
      </cdr:nvSpPr>
      <cdr:spPr>
        <a:xfrm xmlns:a="http://schemas.openxmlformats.org/drawingml/2006/main">
          <a:off x="2076450" y="5810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nl-NL" sz="1100"/>
            <a:t>A=a</a:t>
          </a:r>
        </a:p>
      </cdr:txBody>
    </cdr:sp>
  </cdr:relSizeAnchor>
  <cdr:relSizeAnchor xmlns:cdr="http://schemas.openxmlformats.org/drawingml/2006/chartDrawing">
    <cdr:from>
      <cdr:x>0.71954</cdr:x>
      <cdr:y>0.0129</cdr:y>
    </cdr:from>
    <cdr:to>
      <cdr:x>0.92761</cdr:x>
      <cdr:y>0.11152</cdr:y>
    </cdr:to>
    <cdr:sp macro="" textlink="">
      <cdr:nvSpPr>
        <cdr:cNvPr id="4" name="Tekstvak 53"/>
        <cdr:cNvSpPr txBox="1"/>
      </cdr:nvSpPr>
      <cdr:spPr>
        <a:xfrm xmlns:a="http://schemas.openxmlformats.org/drawingml/2006/main">
          <a:off x="5962650" y="57150"/>
          <a:ext cx="1724190" cy="4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nl-NL" sz="1100" b="1"/>
            <a:t>A = 1e afgeleide van V</a:t>
          </a:r>
        </a:p>
        <a:p xmlns:a="http://schemas.openxmlformats.org/drawingml/2006/main">
          <a:r>
            <a:rPr lang="nl-NL" sz="1100" b="1"/>
            <a:t>    =2e afgeleide van P en S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</xdr:rowOff>
    </xdr:from>
    <xdr:to>
      <xdr:col>10</xdr:col>
      <xdr:colOff>571500</xdr:colOff>
      <xdr:row>24</xdr:row>
      <xdr:rowOff>47625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11</xdr:col>
      <xdr:colOff>266700</xdr:colOff>
      <xdr:row>45</xdr:row>
      <xdr:rowOff>38100</xdr:rowOff>
    </xdr:to>
    <xdr:graphicFrame macro="">
      <xdr:nvGraphicFramePr>
        <xdr:cNvPr id="5" name="Grafiek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45</xdr:row>
      <xdr:rowOff>171450</xdr:rowOff>
    </xdr:from>
    <xdr:to>
      <xdr:col>10</xdr:col>
      <xdr:colOff>342900</xdr:colOff>
      <xdr:row>66</xdr:row>
      <xdr:rowOff>19050</xdr:rowOff>
    </xdr:to>
    <xdr:graphicFrame macro="">
      <xdr:nvGraphicFramePr>
        <xdr:cNvPr id="6" name="Grafiek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228600</xdr:colOff>
      <xdr:row>15</xdr:row>
      <xdr:rowOff>114300</xdr:rowOff>
    </xdr:from>
    <xdr:to>
      <xdr:col>3</xdr:col>
      <xdr:colOff>228600</xdr:colOff>
      <xdr:row>64</xdr:row>
      <xdr:rowOff>57150</xdr:rowOff>
    </xdr:to>
    <xdr:cxnSp macro="">
      <xdr:nvCxnSpPr>
        <xdr:cNvPr id="8" name="Rechte verbindingslijn 7"/>
        <xdr:cNvCxnSpPr/>
      </xdr:nvCxnSpPr>
      <xdr:spPr>
        <a:xfrm rot="5400000">
          <a:off x="-2581275" y="6848475"/>
          <a:ext cx="92773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361950</xdr:colOff>
      <xdr:row>13</xdr:row>
      <xdr:rowOff>57150</xdr:rowOff>
    </xdr:from>
    <xdr:to>
      <xdr:col>5</xdr:col>
      <xdr:colOff>361950</xdr:colOff>
      <xdr:row>63</xdr:row>
      <xdr:rowOff>171450</xdr:rowOff>
    </xdr:to>
    <xdr:cxnSp macro="">
      <xdr:nvCxnSpPr>
        <xdr:cNvPr id="10" name="Rechte verbindingslijn 9"/>
        <xdr:cNvCxnSpPr/>
      </xdr:nvCxnSpPr>
      <xdr:spPr>
        <a:xfrm rot="5400000">
          <a:off x="-1409700" y="6591300"/>
          <a:ext cx="96393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361951</xdr:colOff>
      <xdr:row>37</xdr:row>
      <xdr:rowOff>96044</xdr:rowOff>
    </xdr:from>
    <xdr:to>
      <xdr:col>5</xdr:col>
      <xdr:colOff>362745</xdr:colOff>
      <xdr:row>40</xdr:row>
      <xdr:rowOff>85725</xdr:rowOff>
    </xdr:to>
    <xdr:cxnSp macro="">
      <xdr:nvCxnSpPr>
        <xdr:cNvPr id="13" name="Rechte verbindingslijn met pijl 12"/>
        <xdr:cNvCxnSpPr/>
      </xdr:nvCxnSpPr>
      <xdr:spPr>
        <a:xfrm rot="5400000" flipH="1" flipV="1">
          <a:off x="3129757" y="6662738"/>
          <a:ext cx="561181" cy="794"/>
        </a:xfrm>
        <a:prstGeom prst="straightConnector1">
          <a:avLst/>
        </a:prstGeom>
        <a:ln w="44450">
          <a:solidFill>
            <a:schemeClr val="accent1">
              <a:alpha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590550</xdr:colOff>
      <xdr:row>38</xdr:row>
      <xdr:rowOff>114300</xdr:rowOff>
    </xdr:from>
    <xdr:to>
      <xdr:col>5</xdr:col>
      <xdr:colOff>381000</xdr:colOff>
      <xdr:row>38</xdr:row>
      <xdr:rowOff>114300</xdr:rowOff>
    </xdr:to>
    <xdr:cxnSp macro="">
      <xdr:nvCxnSpPr>
        <xdr:cNvPr id="17" name="Rechte verbindingslijn 16"/>
        <xdr:cNvCxnSpPr/>
      </xdr:nvCxnSpPr>
      <xdr:spPr>
        <a:xfrm>
          <a:off x="3028950" y="6591300"/>
          <a:ext cx="400050" cy="0"/>
        </a:xfrm>
        <a:prstGeom prst="line">
          <a:avLst/>
        </a:prstGeom>
        <a:ln w="158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285750</xdr:colOff>
      <xdr:row>39</xdr:row>
      <xdr:rowOff>66675</xdr:rowOff>
    </xdr:from>
    <xdr:to>
      <xdr:col>5</xdr:col>
      <xdr:colOff>352425</xdr:colOff>
      <xdr:row>39</xdr:row>
      <xdr:rowOff>76200</xdr:rowOff>
    </xdr:to>
    <xdr:cxnSp macro="">
      <xdr:nvCxnSpPr>
        <xdr:cNvPr id="18" name="Rechte verbindingslijn 17"/>
        <xdr:cNvCxnSpPr/>
      </xdr:nvCxnSpPr>
      <xdr:spPr>
        <a:xfrm>
          <a:off x="2724150" y="6734175"/>
          <a:ext cx="676275" cy="9525"/>
        </a:xfrm>
        <a:prstGeom prst="line">
          <a:avLst/>
        </a:prstGeom>
        <a:ln w="158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438150</xdr:colOff>
      <xdr:row>40</xdr:row>
      <xdr:rowOff>38100</xdr:rowOff>
    </xdr:from>
    <xdr:to>
      <xdr:col>5</xdr:col>
      <xdr:colOff>352425</xdr:colOff>
      <xdr:row>40</xdr:row>
      <xdr:rowOff>47625</xdr:rowOff>
    </xdr:to>
    <xdr:cxnSp macro="">
      <xdr:nvCxnSpPr>
        <xdr:cNvPr id="19" name="Rechte verbindingslijn 18"/>
        <xdr:cNvCxnSpPr/>
      </xdr:nvCxnSpPr>
      <xdr:spPr>
        <a:xfrm flipV="1">
          <a:off x="2266950" y="6896100"/>
          <a:ext cx="1133475" cy="9525"/>
        </a:xfrm>
        <a:prstGeom prst="line">
          <a:avLst/>
        </a:prstGeom>
        <a:ln w="158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228600</xdr:colOff>
      <xdr:row>41</xdr:row>
      <xdr:rowOff>0</xdr:rowOff>
    </xdr:from>
    <xdr:to>
      <xdr:col>5</xdr:col>
      <xdr:colOff>342900</xdr:colOff>
      <xdr:row>41</xdr:row>
      <xdr:rowOff>9525</xdr:rowOff>
    </xdr:to>
    <xdr:cxnSp macro="">
      <xdr:nvCxnSpPr>
        <xdr:cNvPr id="20" name="Rechte verbindingslijn 19"/>
        <xdr:cNvCxnSpPr/>
      </xdr:nvCxnSpPr>
      <xdr:spPr>
        <a:xfrm flipV="1">
          <a:off x="2057400" y="7048500"/>
          <a:ext cx="1333500" cy="9525"/>
        </a:xfrm>
        <a:prstGeom prst="line">
          <a:avLst/>
        </a:prstGeom>
        <a:ln w="158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361950</xdr:colOff>
      <xdr:row>19</xdr:row>
      <xdr:rowOff>10319</xdr:rowOff>
    </xdr:from>
    <xdr:to>
      <xdr:col>5</xdr:col>
      <xdr:colOff>362744</xdr:colOff>
      <xdr:row>20</xdr:row>
      <xdr:rowOff>66675</xdr:rowOff>
    </xdr:to>
    <xdr:cxnSp macro="">
      <xdr:nvCxnSpPr>
        <xdr:cNvPr id="26" name="Rechte verbindingslijn met pijl 25"/>
        <xdr:cNvCxnSpPr/>
      </xdr:nvCxnSpPr>
      <xdr:spPr>
        <a:xfrm rot="5400000" flipH="1" flipV="1">
          <a:off x="3286919" y="2990850"/>
          <a:ext cx="246856" cy="794"/>
        </a:xfrm>
        <a:prstGeom prst="straightConnector1">
          <a:avLst/>
        </a:prstGeom>
        <a:ln w="444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361950</xdr:colOff>
      <xdr:row>37</xdr:row>
      <xdr:rowOff>9525</xdr:rowOff>
    </xdr:from>
    <xdr:to>
      <xdr:col>3</xdr:col>
      <xdr:colOff>361950</xdr:colOff>
      <xdr:row>40</xdr:row>
      <xdr:rowOff>47625</xdr:rowOff>
    </xdr:to>
    <xdr:cxnSp macro="">
      <xdr:nvCxnSpPr>
        <xdr:cNvPr id="28" name="Rechte verbindingslijn 27"/>
        <xdr:cNvCxnSpPr/>
      </xdr:nvCxnSpPr>
      <xdr:spPr>
        <a:xfrm rot="5400000">
          <a:off x="1885950" y="6600825"/>
          <a:ext cx="609600" cy="0"/>
        </a:xfrm>
        <a:prstGeom prst="line">
          <a:avLst/>
        </a:prstGeom>
        <a:ln w="22225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514350</xdr:colOff>
      <xdr:row>36</xdr:row>
      <xdr:rowOff>180975</xdr:rowOff>
    </xdr:from>
    <xdr:to>
      <xdr:col>3</xdr:col>
      <xdr:colOff>514350</xdr:colOff>
      <xdr:row>40</xdr:row>
      <xdr:rowOff>28575</xdr:rowOff>
    </xdr:to>
    <xdr:cxnSp macro="">
      <xdr:nvCxnSpPr>
        <xdr:cNvPr id="29" name="Rechte verbindingslijn 28"/>
        <xdr:cNvCxnSpPr/>
      </xdr:nvCxnSpPr>
      <xdr:spPr>
        <a:xfrm rot="5400000">
          <a:off x="2038350" y="6581775"/>
          <a:ext cx="609600" cy="0"/>
        </a:xfrm>
        <a:prstGeom prst="line">
          <a:avLst/>
        </a:prstGeom>
        <a:ln w="22225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57150</xdr:colOff>
      <xdr:row>36</xdr:row>
      <xdr:rowOff>123825</xdr:rowOff>
    </xdr:from>
    <xdr:to>
      <xdr:col>4</xdr:col>
      <xdr:colOff>57150</xdr:colOff>
      <xdr:row>39</xdr:row>
      <xdr:rowOff>161925</xdr:rowOff>
    </xdr:to>
    <xdr:cxnSp macro="">
      <xdr:nvCxnSpPr>
        <xdr:cNvPr id="30" name="Rechte verbindingslijn 29"/>
        <xdr:cNvCxnSpPr/>
      </xdr:nvCxnSpPr>
      <xdr:spPr>
        <a:xfrm rot="5400000">
          <a:off x="2190750" y="6524625"/>
          <a:ext cx="609600" cy="0"/>
        </a:xfrm>
        <a:prstGeom prst="line">
          <a:avLst/>
        </a:prstGeom>
        <a:ln w="22225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209550</xdr:colOff>
      <xdr:row>36</xdr:row>
      <xdr:rowOff>47625</xdr:rowOff>
    </xdr:from>
    <xdr:to>
      <xdr:col>4</xdr:col>
      <xdr:colOff>209550</xdr:colOff>
      <xdr:row>39</xdr:row>
      <xdr:rowOff>85725</xdr:rowOff>
    </xdr:to>
    <xdr:cxnSp macro="">
      <xdr:nvCxnSpPr>
        <xdr:cNvPr id="31" name="Rechte verbindingslijn 30"/>
        <xdr:cNvCxnSpPr/>
      </xdr:nvCxnSpPr>
      <xdr:spPr>
        <a:xfrm rot="5400000">
          <a:off x="2343150" y="6448425"/>
          <a:ext cx="609600" cy="0"/>
        </a:xfrm>
        <a:prstGeom prst="line">
          <a:avLst/>
        </a:prstGeom>
        <a:ln w="22225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361950</xdr:colOff>
      <xdr:row>35</xdr:row>
      <xdr:rowOff>171450</xdr:rowOff>
    </xdr:from>
    <xdr:to>
      <xdr:col>4</xdr:col>
      <xdr:colOff>361950</xdr:colOff>
      <xdr:row>39</xdr:row>
      <xdr:rowOff>19050</xdr:rowOff>
    </xdr:to>
    <xdr:cxnSp macro="">
      <xdr:nvCxnSpPr>
        <xdr:cNvPr id="32" name="Rechte verbindingslijn 31"/>
        <xdr:cNvCxnSpPr/>
      </xdr:nvCxnSpPr>
      <xdr:spPr>
        <a:xfrm rot="5400000">
          <a:off x="2495550" y="6381750"/>
          <a:ext cx="609600" cy="0"/>
        </a:xfrm>
        <a:prstGeom prst="line">
          <a:avLst/>
        </a:prstGeom>
        <a:ln w="22225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514350</xdr:colOff>
      <xdr:row>35</xdr:row>
      <xdr:rowOff>104775</xdr:rowOff>
    </xdr:from>
    <xdr:to>
      <xdr:col>4</xdr:col>
      <xdr:colOff>514350</xdr:colOff>
      <xdr:row>38</xdr:row>
      <xdr:rowOff>142875</xdr:rowOff>
    </xdr:to>
    <xdr:cxnSp macro="">
      <xdr:nvCxnSpPr>
        <xdr:cNvPr id="33" name="Rechte verbindingslijn 32"/>
        <xdr:cNvCxnSpPr/>
      </xdr:nvCxnSpPr>
      <xdr:spPr>
        <a:xfrm rot="5400000">
          <a:off x="2647950" y="6315075"/>
          <a:ext cx="609600" cy="0"/>
        </a:xfrm>
        <a:prstGeom prst="line">
          <a:avLst/>
        </a:prstGeom>
        <a:ln w="22225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35</xdr:row>
      <xdr:rowOff>19050</xdr:rowOff>
    </xdr:from>
    <xdr:to>
      <xdr:col>5</xdr:col>
      <xdr:colOff>57150</xdr:colOff>
      <xdr:row>38</xdr:row>
      <xdr:rowOff>57150</xdr:rowOff>
    </xdr:to>
    <xdr:cxnSp macro="">
      <xdr:nvCxnSpPr>
        <xdr:cNvPr id="34" name="Rechte verbindingslijn 33"/>
        <xdr:cNvCxnSpPr/>
      </xdr:nvCxnSpPr>
      <xdr:spPr>
        <a:xfrm rot="5400000">
          <a:off x="2800350" y="6229350"/>
          <a:ext cx="609600" cy="0"/>
        </a:xfrm>
        <a:prstGeom prst="line">
          <a:avLst/>
        </a:prstGeom>
        <a:ln w="22225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209550</xdr:colOff>
      <xdr:row>34</xdr:row>
      <xdr:rowOff>123825</xdr:rowOff>
    </xdr:from>
    <xdr:to>
      <xdr:col>5</xdr:col>
      <xdr:colOff>209550</xdr:colOff>
      <xdr:row>37</xdr:row>
      <xdr:rowOff>161925</xdr:rowOff>
    </xdr:to>
    <xdr:cxnSp macro="">
      <xdr:nvCxnSpPr>
        <xdr:cNvPr id="35" name="Rechte verbindingslijn 34"/>
        <xdr:cNvCxnSpPr/>
      </xdr:nvCxnSpPr>
      <xdr:spPr>
        <a:xfrm rot="5400000">
          <a:off x="2952750" y="6143625"/>
          <a:ext cx="609600" cy="0"/>
        </a:xfrm>
        <a:prstGeom prst="line">
          <a:avLst/>
        </a:prstGeom>
        <a:ln w="22225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361950</xdr:colOff>
      <xdr:row>34</xdr:row>
      <xdr:rowOff>76200</xdr:rowOff>
    </xdr:from>
    <xdr:to>
      <xdr:col>5</xdr:col>
      <xdr:colOff>361950</xdr:colOff>
      <xdr:row>37</xdr:row>
      <xdr:rowOff>114300</xdr:rowOff>
    </xdr:to>
    <xdr:cxnSp macro="">
      <xdr:nvCxnSpPr>
        <xdr:cNvPr id="37" name="Rechte verbindingslijn 36"/>
        <xdr:cNvCxnSpPr/>
      </xdr:nvCxnSpPr>
      <xdr:spPr>
        <a:xfrm rot="5400000">
          <a:off x="3105150" y="6096000"/>
          <a:ext cx="609600" cy="0"/>
        </a:xfrm>
        <a:prstGeom prst="line">
          <a:avLst/>
        </a:prstGeom>
        <a:ln w="22225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228600</xdr:colOff>
      <xdr:row>37</xdr:row>
      <xdr:rowOff>66675</xdr:rowOff>
    </xdr:from>
    <xdr:to>
      <xdr:col>3</xdr:col>
      <xdr:colOff>228600</xdr:colOff>
      <xdr:row>40</xdr:row>
      <xdr:rowOff>104775</xdr:rowOff>
    </xdr:to>
    <xdr:cxnSp macro="">
      <xdr:nvCxnSpPr>
        <xdr:cNvPr id="38" name="Rechte verbindingslijn 37"/>
        <xdr:cNvCxnSpPr/>
      </xdr:nvCxnSpPr>
      <xdr:spPr>
        <a:xfrm rot="5400000">
          <a:off x="1752600" y="6657975"/>
          <a:ext cx="609600" cy="0"/>
        </a:xfrm>
        <a:prstGeom prst="line">
          <a:avLst/>
        </a:prstGeom>
        <a:ln w="22225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</xdr:colOff>
      <xdr:row>38</xdr:row>
      <xdr:rowOff>66675</xdr:rowOff>
    </xdr:from>
    <xdr:to>
      <xdr:col>1</xdr:col>
      <xdr:colOff>38100</xdr:colOff>
      <xdr:row>41</xdr:row>
      <xdr:rowOff>104775</xdr:rowOff>
    </xdr:to>
    <xdr:cxnSp macro="">
      <xdr:nvCxnSpPr>
        <xdr:cNvPr id="39" name="Rechte verbindingslijn 38"/>
        <xdr:cNvCxnSpPr/>
      </xdr:nvCxnSpPr>
      <xdr:spPr>
        <a:xfrm rot="5400000">
          <a:off x="342900" y="6848475"/>
          <a:ext cx="609600" cy="0"/>
        </a:xfrm>
        <a:prstGeom prst="line">
          <a:avLst/>
        </a:prstGeom>
        <a:ln w="44450">
          <a:solidFill>
            <a:srgbClr val="00B050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266700</xdr:colOff>
      <xdr:row>39</xdr:row>
      <xdr:rowOff>161925</xdr:rowOff>
    </xdr:from>
    <xdr:to>
      <xdr:col>5</xdr:col>
      <xdr:colOff>323850</xdr:colOff>
      <xdr:row>56</xdr:row>
      <xdr:rowOff>161925</xdr:rowOff>
    </xdr:to>
    <xdr:cxnSp macro="">
      <xdr:nvCxnSpPr>
        <xdr:cNvPr id="41" name="Rechte verbindingslijn met pijl 40"/>
        <xdr:cNvCxnSpPr/>
      </xdr:nvCxnSpPr>
      <xdr:spPr>
        <a:xfrm rot="5400000" flipH="1" flipV="1">
          <a:off x="1419225" y="8115300"/>
          <a:ext cx="3238500" cy="66675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95250</xdr:colOff>
      <xdr:row>38</xdr:row>
      <xdr:rowOff>104775</xdr:rowOff>
    </xdr:from>
    <xdr:ext cx="339580" cy="264560"/>
    <xdr:sp macro="" textlink="">
      <xdr:nvSpPr>
        <xdr:cNvPr id="42" name="Tekstvak 41"/>
        <xdr:cNvSpPr txBox="1"/>
      </xdr:nvSpPr>
      <xdr:spPr>
        <a:xfrm>
          <a:off x="704850" y="6581775"/>
          <a:ext cx="3395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nl-NL" sz="1100" b="1">
              <a:solidFill>
                <a:srgbClr val="00B050"/>
              </a:solidFill>
            </a:rPr>
            <a:t>V0</a:t>
          </a:r>
        </a:p>
      </xdr:txBody>
    </xdr:sp>
    <xdr:clientData/>
  </xdr:oneCellAnchor>
  <xdr:twoCellAnchor>
    <xdr:from>
      <xdr:col>4</xdr:col>
      <xdr:colOff>361950</xdr:colOff>
      <xdr:row>20</xdr:row>
      <xdr:rowOff>9525</xdr:rowOff>
    </xdr:from>
    <xdr:to>
      <xdr:col>5</xdr:col>
      <xdr:colOff>228600</xdr:colOff>
      <xdr:row>39</xdr:row>
      <xdr:rowOff>161925</xdr:rowOff>
    </xdr:to>
    <xdr:cxnSp macro="">
      <xdr:nvCxnSpPr>
        <xdr:cNvPr id="44" name="Rechte verbindingslijn 43"/>
        <xdr:cNvCxnSpPr/>
      </xdr:nvCxnSpPr>
      <xdr:spPr>
        <a:xfrm rot="5400000" flipH="1" flipV="1">
          <a:off x="1152525" y="5324475"/>
          <a:ext cx="3771900" cy="476250"/>
        </a:xfrm>
        <a:prstGeom prst="line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133350</xdr:colOff>
      <xdr:row>16</xdr:row>
      <xdr:rowOff>180975</xdr:rowOff>
    </xdr:from>
    <xdr:to>
      <xdr:col>5</xdr:col>
      <xdr:colOff>247650</xdr:colOff>
      <xdr:row>36</xdr:row>
      <xdr:rowOff>161925</xdr:rowOff>
    </xdr:to>
    <xdr:cxnSp macro="">
      <xdr:nvCxnSpPr>
        <xdr:cNvPr id="46" name="Rechte verbindingslijn met pijl 45"/>
        <xdr:cNvCxnSpPr/>
      </xdr:nvCxnSpPr>
      <xdr:spPr>
        <a:xfrm rot="5400000" flipH="1" flipV="1">
          <a:off x="1038225" y="4000500"/>
          <a:ext cx="3790950" cy="723900"/>
        </a:xfrm>
        <a:prstGeom prst="straightConnector1">
          <a:avLst/>
        </a:prstGeom>
        <a:ln w="19050">
          <a:solidFill>
            <a:schemeClr val="accent3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361950</xdr:colOff>
      <xdr:row>15</xdr:row>
      <xdr:rowOff>29369</xdr:rowOff>
    </xdr:from>
    <xdr:to>
      <xdr:col>5</xdr:col>
      <xdr:colOff>362744</xdr:colOff>
      <xdr:row>17</xdr:row>
      <xdr:rowOff>28575</xdr:rowOff>
    </xdr:to>
    <xdr:cxnSp macro="">
      <xdr:nvCxnSpPr>
        <xdr:cNvPr id="48" name="Rechte verbindingslijn met pijl 47"/>
        <xdr:cNvCxnSpPr/>
      </xdr:nvCxnSpPr>
      <xdr:spPr>
        <a:xfrm rot="5400000" flipH="1" flipV="1">
          <a:off x="3220244" y="2314575"/>
          <a:ext cx="380206" cy="794"/>
        </a:xfrm>
        <a:prstGeom prst="straightConnector1">
          <a:avLst/>
        </a:prstGeom>
        <a:ln w="44450"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95250</xdr:colOff>
      <xdr:row>40</xdr:row>
      <xdr:rowOff>85725</xdr:rowOff>
    </xdr:from>
    <xdr:to>
      <xdr:col>5</xdr:col>
      <xdr:colOff>590550</xdr:colOff>
      <xdr:row>40</xdr:row>
      <xdr:rowOff>104775</xdr:rowOff>
    </xdr:to>
    <xdr:cxnSp macro="">
      <xdr:nvCxnSpPr>
        <xdr:cNvPr id="52" name="Rechte verbindingslijn 51"/>
        <xdr:cNvCxnSpPr/>
      </xdr:nvCxnSpPr>
      <xdr:spPr>
        <a:xfrm flipV="1">
          <a:off x="1924050" y="6943725"/>
          <a:ext cx="1714500" cy="1905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228600</xdr:colOff>
      <xdr:row>20</xdr:row>
      <xdr:rowOff>66675</xdr:rowOff>
    </xdr:from>
    <xdr:to>
      <xdr:col>5</xdr:col>
      <xdr:colOff>552450</xdr:colOff>
      <xdr:row>20</xdr:row>
      <xdr:rowOff>85725</xdr:rowOff>
    </xdr:to>
    <xdr:cxnSp macro="">
      <xdr:nvCxnSpPr>
        <xdr:cNvPr id="56" name="Rechte verbindingslijn 55"/>
        <xdr:cNvCxnSpPr/>
      </xdr:nvCxnSpPr>
      <xdr:spPr>
        <a:xfrm flipV="1">
          <a:off x="2057400" y="3876675"/>
          <a:ext cx="1543050" cy="1905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114300</xdr:colOff>
      <xdr:row>18</xdr:row>
      <xdr:rowOff>85725</xdr:rowOff>
    </xdr:from>
    <xdr:to>
      <xdr:col>5</xdr:col>
      <xdr:colOff>495300</xdr:colOff>
      <xdr:row>18</xdr:row>
      <xdr:rowOff>104775</xdr:rowOff>
    </xdr:to>
    <xdr:cxnSp macro="">
      <xdr:nvCxnSpPr>
        <xdr:cNvPr id="60" name="Rechte verbindingslijn 59"/>
        <xdr:cNvCxnSpPr/>
      </xdr:nvCxnSpPr>
      <xdr:spPr>
        <a:xfrm flipV="1">
          <a:off x="1943100" y="2752725"/>
          <a:ext cx="1600200" cy="1905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94456</xdr:colOff>
      <xdr:row>19</xdr:row>
      <xdr:rowOff>29369</xdr:rowOff>
    </xdr:from>
    <xdr:to>
      <xdr:col>1</xdr:col>
      <xdr:colOff>96044</xdr:colOff>
      <xdr:row>20</xdr:row>
      <xdr:rowOff>124619</xdr:rowOff>
    </xdr:to>
    <xdr:cxnSp macro="">
      <xdr:nvCxnSpPr>
        <xdr:cNvPr id="64" name="Rechte verbindingslijn met pijl 63"/>
        <xdr:cNvCxnSpPr/>
      </xdr:nvCxnSpPr>
      <xdr:spPr>
        <a:xfrm rot="5400000" flipH="1" flipV="1">
          <a:off x="561975" y="3028950"/>
          <a:ext cx="285750" cy="1588"/>
        </a:xfrm>
        <a:prstGeom prst="straightConnector1">
          <a:avLst/>
        </a:prstGeom>
        <a:ln w="44450">
          <a:solidFill>
            <a:schemeClr val="accent6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351631</xdr:colOff>
      <xdr:row>13</xdr:row>
      <xdr:rowOff>162719</xdr:rowOff>
    </xdr:from>
    <xdr:to>
      <xdr:col>5</xdr:col>
      <xdr:colOff>353219</xdr:colOff>
      <xdr:row>15</xdr:row>
      <xdr:rowOff>67469</xdr:rowOff>
    </xdr:to>
    <xdr:cxnSp macro="">
      <xdr:nvCxnSpPr>
        <xdr:cNvPr id="65" name="Rechte verbindingslijn met pijl 64"/>
        <xdr:cNvCxnSpPr/>
      </xdr:nvCxnSpPr>
      <xdr:spPr>
        <a:xfrm rot="5400000" flipH="1" flipV="1">
          <a:off x="3257550" y="2019300"/>
          <a:ext cx="285750" cy="1588"/>
        </a:xfrm>
        <a:prstGeom prst="straightConnector1">
          <a:avLst/>
        </a:prstGeom>
        <a:ln w="44450">
          <a:solidFill>
            <a:schemeClr val="accent6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361950</xdr:colOff>
      <xdr:row>17</xdr:row>
      <xdr:rowOff>19844</xdr:rowOff>
    </xdr:from>
    <xdr:to>
      <xdr:col>5</xdr:col>
      <xdr:colOff>362744</xdr:colOff>
      <xdr:row>18</xdr:row>
      <xdr:rowOff>76200</xdr:rowOff>
    </xdr:to>
    <xdr:cxnSp macro="">
      <xdr:nvCxnSpPr>
        <xdr:cNvPr id="68" name="Rechte verbindingslijn met pijl 67"/>
        <xdr:cNvCxnSpPr/>
      </xdr:nvCxnSpPr>
      <xdr:spPr>
        <a:xfrm rot="5400000" flipH="1" flipV="1">
          <a:off x="3286919" y="2619375"/>
          <a:ext cx="246856" cy="794"/>
        </a:xfrm>
        <a:prstGeom prst="straightConnector1">
          <a:avLst/>
        </a:prstGeom>
        <a:ln w="444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361950</xdr:colOff>
      <xdr:row>34</xdr:row>
      <xdr:rowOff>47625</xdr:rowOff>
    </xdr:from>
    <xdr:to>
      <xdr:col>5</xdr:col>
      <xdr:colOff>361950</xdr:colOff>
      <xdr:row>37</xdr:row>
      <xdr:rowOff>85725</xdr:rowOff>
    </xdr:to>
    <xdr:cxnSp macro="">
      <xdr:nvCxnSpPr>
        <xdr:cNvPr id="71" name="Rechte verbindingslijn 70"/>
        <xdr:cNvCxnSpPr/>
      </xdr:nvCxnSpPr>
      <xdr:spPr>
        <a:xfrm rot="5400000">
          <a:off x="3105150" y="6067425"/>
          <a:ext cx="609600" cy="0"/>
        </a:xfrm>
        <a:prstGeom prst="line">
          <a:avLst/>
        </a:prstGeom>
        <a:ln w="44450">
          <a:solidFill>
            <a:srgbClr val="00B050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114300</xdr:colOff>
      <xdr:row>18</xdr:row>
      <xdr:rowOff>180975</xdr:rowOff>
    </xdr:from>
    <xdr:ext cx="380999" cy="264560"/>
    <xdr:sp macro="" textlink="">
      <xdr:nvSpPr>
        <xdr:cNvPr id="72" name="Tekstvak 71"/>
        <xdr:cNvSpPr txBox="1"/>
      </xdr:nvSpPr>
      <xdr:spPr>
        <a:xfrm>
          <a:off x="723900" y="2847975"/>
          <a:ext cx="3809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1100" b="1">
              <a:solidFill>
                <a:schemeClr val="accent6">
                  <a:lumMod val="50000"/>
                </a:schemeClr>
              </a:solidFill>
            </a:rPr>
            <a:t>S0</a:t>
          </a:r>
        </a:p>
      </xdr:txBody>
    </xdr:sp>
    <xdr:clientData/>
  </xdr:oneCellAnchor>
  <xdr:oneCellAnchor>
    <xdr:from>
      <xdr:col>7</xdr:col>
      <xdr:colOff>590550</xdr:colOff>
      <xdr:row>32</xdr:row>
      <xdr:rowOff>9525</xdr:rowOff>
    </xdr:from>
    <xdr:ext cx="1374607" cy="264560"/>
    <xdr:sp macro="" textlink="">
      <xdr:nvSpPr>
        <xdr:cNvPr id="74" name="Tekstvak 73"/>
        <xdr:cNvSpPr txBox="1"/>
      </xdr:nvSpPr>
      <xdr:spPr>
        <a:xfrm>
          <a:off x="4857750" y="5343525"/>
          <a:ext cx="137460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nl-NL" sz="1100" b="1">
              <a:solidFill>
                <a:schemeClr val="accent6">
                  <a:lumMod val="75000"/>
                </a:schemeClr>
              </a:solidFill>
            </a:rPr>
            <a:t>V t.g.v. A</a:t>
          </a:r>
          <a:r>
            <a:rPr lang="nl-NL" sz="1100" b="1" baseline="0">
              <a:solidFill>
                <a:schemeClr val="accent6">
                  <a:lumMod val="75000"/>
                </a:schemeClr>
              </a:solidFill>
            </a:rPr>
            <a:t> = 1/2 a t^2</a:t>
          </a:r>
          <a:endParaRPr lang="nl-NL" sz="1100" b="1">
            <a:solidFill>
              <a:schemeClr val="accent6">
                <a:lumMod val="75000"/>
              </a:schemeClr>
            </a:solidFill>
          </a:endParaRPr>
        </a:p>
      </xdr:txBody>
    </xdr:sp>
    <xdr:clientData/>
  </xdr:oneCellAnchor>
  <xdr:oneCellAnchor>
    <xdr:from>
      <xdr:col>8</xdr:col>
      <xdr:colOff>0</xdr:colOff>
      <xdr:row>28</xdr:row>
      <xdr:rowOff>28575</xdr:rowOff>
    </xdr:from>
    <xdr:ext cx="1218667" cy="264560"/>
    <xdr:sp macro="" textlink="">
      <xdr:nvSpPr>
        <xdr:cNvPr id="75" name="Tekstvak 74"/>
        <xdr:cNvSpPr txBox="1"/>
      </xdr:nvSpPr>
      <xdr:spPr>
        <a:xfrm>
          <a:off x="4876800" y="4600575"/>
          <a:ext cx="121866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nl-NL" sz="1100" b="1">
              <a:solidFill>
                <a:srgbClr val="00B050"/>
              </a:solidFill>
            </a:rPr>
            <a:t>V</a:t>
          </a:r>
          <a:r>
            <a:rPr lang="nl-NL" sz="1100" b="1" baseline="0">
              <a:solidFill>
                <a:srgbClr val="00B050"/>
              </a:solidFill>
            </a:rPr>
            <a:t> = 1/2 a t^2 + V0</a:t>
          </a:r>
          <a:endParaRPr lang="nl-NL" sz="1100" b="1">
            <a:solidFill>
              <a:srgbClr val="00B050"/>
            </a:solidFill>
          </a:endParaRPr>
        </a:p>
      </xdr:txBody>
    </xdr:sp>
    <xdr:clientData/>
  </xdr:oneCellAnchor>
  <xdr:oneCellAnchor>
    <xdr:from>
      <xdr:col>6</xdr:col>
      <xdr:colOff>476250</xdr:colOff>
      <xdr:row>13</xdr:row>
      <xdr:rowOff>76200</xdr:rowOff>
    </xdr:from>
    <xdr:ext cx="1357872" cy="264560"/>
    <xdr:sp macro="" textlink="">
      <xdr:nvSpPr>
        <xdr:cNvPr id="76" name="Tekstvak 75"/>
        <xdr:cNvSpPr txBox="1"/>
      </xdr:nvSpPr>
      <xdr:spPr>
        <a:xfrm>
          <a:off x="4133850" y="1790700"/>
          <a:ext cx="135787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nl-NL" sz="1100" b="1">
              <a:solidFill>
                <a:schemeClr val="accent1"/>
              </a:solidFill>
            </a:rPr>
            <a:t>S t.g.v. A = 1/6 a t^3</a:t>
          </a:r>
        </a:p>
      </xdr:txBody>
    </xdr:sp>
    <xdr:clientData/>
  </xdr:oneCellAnchor>
  <xdr:oneCellAnchor>
    <xdr:from>
      <xdr:col>5</xdr:col>
      <xdr:colOff>457200</xdr:colOff>
      <xdr:row>14</xdr:row>
      <xdr:rowOff>152400</xdr:rowOff>
    </xdr:from>
    <xdr:ext cx="1019895" cy="264560"/>
    <xdr:sp macro="" textlink="">
      <xdr:nvSpPr>
        <xdr:cNvPr id="77" name="Tekstvak 76"/>
        <xdr:cNvSpPr txBox="1"/>
      </xdr:nvSpPr>
      <xdr:spPr>
        <a:xfrm>
          <a:off x="3505200" y="2057400"/>
          <a:ext cx="101989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nl-NL" sz="1100" b="1">
              <a:solidFill>
                <a:srgbClr val="00B050"/>
              </a:solidFill>
            </a:rPr>
            <a:t>S2 = Vo (t2-t1)</a:t>
          </a:r>
        </a:p>
      </xdr:txBody>
    </xdr:sp>
    <xdr:clientData/>
  </xdr:oneCellAnchor>
  <xdr:oneCellAnchor>
    <xdr:from>
      <xdr:col>5</xdr:col>
      <xdr:colOff>533400</xdr:colOff>
      <xdr:row>38</xdr:row>
      <xdr:rowOff>9525</xdr:rowOff>
    </xdr:from>
    <xdr:ext cx="1790700" cy="264560"/>
    <xdr:sp macro="" textlink="">
      <xdr:nvSpPr>
        <xdr:cNvPr id="78" name="Tekstvak 77"/>
        <xdr:cNvSpPr txBox="1"/>
      </xdr:nvSpPr>
      <xdr:spPr>
        <a:xfrm>
          <a:off x="3581400" y="7105650"/>
          <a:ext cx="1790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1100" b="1">
              <a:solidFill>
                <a:schemeClr val="accent1"/>
              </a:solidFill>
            </a:rPr>
            <a:t>V1</a:t>
          </a:r>
          <a:r>
            <a:rPr lang="nl-NL" sz="1100" b="1" baseline="0">
              <a:solidFill>
                <a:schemeClr val="accent1"/>
              </a:solidFill>
            </a:rPr>
            <a:t> = 1/2 a (t2^2 - t1^2)</a:t>
          </a:r>
          <a:endParaRPr lang="nl-NL" sz="1100" b="1">
            <a:solidFill>
              <a:schemeClr val="accent1"/>
            </a:solidFill>
          </a:endParaRPr>
        </a:p>
      </xdr:txBody>
    </xdr:sp>
    <xdr:clientData/>
  </xdr:oneCellAnchor>
  <xdr:oneCellAnchor>
    <xdr:from>
      <xdr:col>6</xdr:col>
      <xdr:colOff>190500</xdr:colOff>
      <xdr:row>17</xdr:row>
      <xdr:rowOff>152400</xdr:rowOff>
    </xdr:from>
    <xdr:ext cx="1544846" cy="264560"/>
    <xdr:sp macro="" textlink="">
      <xdr:nvSpPr>
        <xdr:cNvPr id="79" name="Tekstvak 78"/>
        <xdr:cNvSpPr txBox="1"/>
      </xdr:nvSpPr>
      <xdr:spPr>
        <a:xfrm>
          <a:off x="3848100" y="2628900"/>
          <a:ext cx="15448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nl-NL" sz="1100" b="1">
              <a:solidFill>
                <a:srgbClr val="FF0000"/>
              </a:solidFill>
            </a:rPr>
            <a:t>S 1 = 1/6 a (t2^3 - t1^3)</a:t>
          </a:r>
        </a:p>
      </xdr:txBody>
    </xdr:sp>
    <xdr:clientData/>
  </xdr:oneCellAnchor>
  <xdr:twoCellAnchor>
    <xdr:from>
      <xdr:col>5</xdr:col>
      <xdr:colOff>571500</xdr:colOff>
      <xdr:row>18</xdr:row>
      <xdr:rowOff>9525</xdr:rowOff>
    </xdr:from>
    <xdr:to>
      <xdr:col>6</xdr:col>
      <xdr:colOff>190500</xdr:colOff>
      <xdr:row>18</xdr:row>
      <xdr:rowOff>94180</xdr:rowOff>
    </xdr:to>
    <xdr:cxnSp macro="">
      <xdr:nvCxnSpPr>
        <xdr:cNvPr id="81" name="Rechte verbindingslijn 80"/>
        <xdr:cNvCxnSpPr>
          <a:endCxn id="79" idx="1"/>
        </xdr:cNvCxnSpPr>
      </xdr:nvCxnSpPr>
      <xdr:spPr>
        <a:xfrm>
          <a:off x="3619500" y="2676525"/>
          <a:ext cx="228600" cy="8465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533400</xdr:colOff>
      <xdr:row>18</xdr:row>
      <xdr:rowOff>94179</xdr:rowOff>
    </xdr:from>
    <xdr:to>
      <xdr:col>6</xdr:col>
      <xdr:colOff>190500</xdr:colOff>
      <xdr:row>19</xdr:row>
      <xdr:rowOff>123824</xdr:rowOff>
    </xdr:to>
    <xdr:cxnSp macro="">
      <xdr:nvCxnSpPr>
        <xdr:cNvPr id="83" name="Rechte verbindingslijn 82"/>
        <xdr:cNvCxnSpPr>
          <a:stCxn id="79" idx="1"/>
        </xdr:cNvCxnSpPr>
      </xdr:nvCxnSpPr>
      <xdr:spPr>
        <a:xfrm rot="10800000" flipV="1">
          <a:off x="3581400" y="2761179"/>
          <a:ext cx="266700" cy="22014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533400</xdr:colOff>
      <xdr:row>8</xdr:row>
      <xdr:rowOff>66675</xdr:rowOff>
    </xdr:from>
    <xdr:ext cx="1563313" cy="264560"/>
    <xdr:sp macro="" textlink="">
      <xdr:nvSpPr>
        <xdr:cNvPr id="84" name="Tekstvak 83"/>
        <xdr:cNvSpPr txBox="1"/>
      </xdr:nvSpPr>
      <xdr:spPr>
        <a:xfrm>
          <a:off x="2971800" y="828675"/>
          <a:ext cx="156331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nl-NL" sz="1100" b="1">
              <a:solidFill>
                <a:schemeClr val="accent6">
                  <a:lumMod val="50000"/>
                </a:schemeClr>
              </a:solidFill>
            </a:rPr>
            <a:t>P = 1/6 a t^3</a:t>
          </a:r>
          <a:r>
            <a:rPr lang="nl-NL" sz="1100" b="1" baseline="0">
              <a:solidFill>
                <a:schemeClr val="accent6">
                  <a:lumMod val="50000"/>
                </a:schemeClr>
              </a:solidFill>
            </a:rPr>
            <a:t> + V0 t + S0</a:t>
          </a:r>
          <a:endParaRPr lang="nl-NL" sz="1100" b="1">
            <a:solidFill>
              <a:schemeClr val="accent6">
                <a:lumMod val="50000"/>
              </a:schemeClr>
            </a:solidFill>
          </a:endParaRPr>
        </a:p>
      </xdr:txBody>
    </xdr:sp>
    <xdr:clientData/>
  </xdr:oneCellAnchor>
  <xdr:oneCellAnchor>
    <xdr:from>
      <xdr:col>1</xdr:col>
      <xdr:colOff>390525</xdr:colOff>
      <xdr:row>11</xdr:row>
      <xdr:rowOff>104775</xdr:rowOff>
    </xdr:from>
    <xdr:ext cx="2536464" cy="264560"/>
    <xdr:sp macro="" textlink="">
      <xdr:nvSpPr>
        <xdr:cNvPr id="85" name="Tekstvak 84"/>
        <xdr:cNvSpPr txBox="1"/>
      </xdr:nvSpPr>
      <xdr:spPr>
        <a:xfrm>
          <a:off x="1000125" y="1438275"/>
          <a:ext cx="25364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nl-NL" sz="1100" b="1"/>
            <a:t>S (t2,t1</a:t>
          </a:r>
          <a:r>
            <a:rPr lang="nl-NL" sz="1100" b="1" baseline="0"/>
            <a:t>) </a:t>
          </a:r>
          <a:r>
            <a:rPr lang="nl-NL" sz="1100" b="1" baseline="0">
              <a:solidFill>
                <a:srgbClr val="FF0000"/>
              </a:solidFill>
            </a:rPr>
            <a:t>= 1/6 a (t2^3-t1^3) </a:t>
          </a:r>
          <a:r>
            <a:rPr lang="nl-NL" sz="1100" b="1" baseline="0"/>
            <a:t>+ </a:t>
          </a:r>
          <a:r>
            <a:rPr lang="nl-NL" sz="1100" b="1" baseline="0">
              <a:solidFill>
                <a:srgbClr val="00B050"/>
              </a:solidFill>
            </a:rPr>
            <a:t>V0 (t2 -t1)</a:t>
          </a:r>
          <a:endParaRPr lang="nl-NL" sz="1100" b="1">
            <a:solidFill>
              <a:srgbClr val="00B050"/>
            </a:solidFill>
          </a:endParaRPr>
        </a:p>
      </xdr:txBody>
    </xdr:sp>
    <xdr:clientData/>
  </xdr:oneCellAnchor>
  <xdr:oneCellAnchor>
    <xdr:from>
      <xdr:col>7</xdr:col>
      <xdr:colOff>438150</xdr:colOff>
      <xdr:row>10</xdr:row>
      <xdr:rowOff>9525</xdr:rowOff>
    </xdr:from>
    <xdr:ext cx="1314591" cy="264560"/>
    <xdr:sp macro="" textlink="">
      <xdr:nvSpPr>
        <xdr:cNvPr id="86" name="Tekstvak 85"/>
        <xdr:cNvSpPr txBox="1"/>
      </xdr:nvSpPr>
      <xdr:spPr>
        <a:xfrm>
          <a:off x="4705350" y="1152525"/>
          <a:ext cx="131459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nl-NL" sz="1100" b="1">
              <a:solidFill>
                <a:schemeClr val="accent6">
                  <a:lumMod val="75000"/>
                </a:schemeClr>
              </a:solidFill>
            </a:rPr>
            <a:t>S = 1/6 a t^3</a:t>
          </a:r>
          <a:r>
            <a:rPr lang="nl-NL" sz="1100" b="1" baseline="0">
              <a:solidFill>
                <a:schemeClr val="accent6">
                  <a:lumMod val="75000"/>
                </a:schemeClr>
              </a:solidFill>
            </a:rPr>
            <a:t> + V0 t </a:t>
          </a:r>
          <a:endParaRPr lang="nl-NL" sz="1100" b="1">
            <a:solidFill>
              <a:schemeClr val="accent6">
                <a:lumMod val="75000"/>
              </a:schemeClr>
            </a:solidFill>
          </a:endParaRPr>
        </a:p>
      </xdr:txBody>
    </xdr:sp>
    <xdr:clientData/>
  </xdr:oneCellAnchor>
  <xdr:oneCellAnchor>
    <xdr:from>
      <xdr:col>3</xdr:col>
      <xdr:colOff>190500</xdr:colOff>
      <xdr:row>22</xdr:row>
      <xdr:rowOff>123825</xdr:rowOff>
    </xdr:from>
    <xdr:ext cx="303416" cy="264560"/>
    <xdr:sp macro="" textlink="">
      <xdr:nvSpPr>
        <xdr:cNvPr id="87" name="Tekstvak 86"/>
        <xdr:cNvSpPr txBox="1"/>
      </xdr:nvSpPr>
      <xdr:spPr>
        <a:xfrm>
          <a:off x="2019300" y="4171950"/>
          <a:ext cx="30341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nl-NL" sz="1100" b="1"/>
            <a:t>t1</a:t>
          </a:r>
        </a:p>
      </xdr:txBody>
    </xdr:sp>
    <xdr:clientData/>
  </xdr:oneCellAnchor>
  <xdr:oneCellAnchor>
    <xdr:from>
      <xdr:col>5</xdr:col>
      <xdr:colOff>323850</xdr:colOff>
      <xdr:row>22</xdr:row>
      <xdr:rowOff>104775</xdr:rowOff>
    </xdr:from>
    <xdr:ext cx="305084" cy="264560"/>
    <xdr:sp macro="" textlink="">
      <xdr:nvSpPr>
        <xdr:cNvPr id="88" name="Tekstvak 87"/>
        <xdr:cNvSpPr txBox="1"/>
      </xdr:nvSpPr>
      <xdr:spPr>
        <a:xfrm>
          <a:off x="3371850" y="4152900"/>
          <a:ext cx="3050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nl-NL" sz="1100" b="1"/>
            <a:t>t2</a:t>
          </a:r>
        </a:p>
      </xdr:txBody>
    </xdr:sp>
    <xdr:clientData/>
  </xdr:one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0.51714</cdr:x>
      <cdr:y>0.03218</cdr:y>
    </cdr:from>
    <cdr:to>
      <cdr:x>0.93714</cdr:x>
      <cdr:y>0.10149</cdr:y>
    </cdr:to>
    <cdr:sp macro="" textlink="">
      <cdr:nvSpPr>
        <cdr:cNvPr id="3" name="Tekstvak 2"/>
        <cdr:cNvSpPr txBox="1"/>
      </cdr:nvSpPr>
      <cdr:spPr>
        <a:xfrm xmlns:a="http://schemas.openxmlformats.org/drawingml/2006/main">
          <a:off x="3448050" y="123825"/>
          <a:ext cx="280035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nl-NL" sz="1100" b="1"/>
            <a:t>(P en S zijn</a:t>
          </a:r>
          <a:r>
            <a:rPr lang="nl-NL" sz="1100" b="1" baseline="0"/>
            <a:t> nu derde graads functies)</a:t>
          </a:r>
          <a:endParaRPr lang="nl-NL" sz="1100" b="1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0.65301</cdr:x>
      <cdr:y>0.02228</cdr:y>
    </cdr:from>
    <cdr:to>
      <cdr:x>0.96721</cdr:x>
      <cdr:y>0.14109</cdr:y>
    </cdr:to>
    <cdr:sp macro="" textlink="">
      <cdr:nvSpPr>
        <cdr:cNvPr id="3" name="Tekstvak 2"/>
        <cdr:cNvSpPr txBox="1"/>
      </cdr:nvSpPr>
      <cdr:spPr>
        <a:xfrm xmlns:a="http://schemas.openxmlformats.org/drawingml/2006/main">
          <a:off x="4552950" y="85725"/>
          <a:ext cx="2190750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nl-NL" sz="1100" b="1"/>
            <a:t>= 1e Afgeleide</a:t>
          </a:r>
          <a:r>
            <a:rPr lang="nl-NL" sz="1100" b="1" baseline="0"/>
            <a:t> P = 1e Afgeleide S</a:t>
          </a:r>
        </a:p>
        <a:p xmlns:a="http://schemas.openxmlformats.org/drawingml/2006/main">
          <a:r>
            <a:rPr lang="nl-NL" sz="1100" b="1" baseline="0"/>
            <a:t>     ( is nu kwadratische functie)</a:t>
          </a:r>
          <a:endParaRPr lang="nl-NL" sz="1100" b="1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0.31343</cdr:x>
      <cdr:y>0.41089</cdr:y>
    </cdr:from>
    <cdr:to>
      <cdr:x>0.52537</cdr:x>
      <cdr:y>0.60891</cdr:y>
    </cdr:to>
    <cdr:sp macro="" textlink="">
      <cdr:nvSpPr>
        <cdr:cNvPr id="2" name="Rechthoekige driehoek 1"/>
        <cdr:cNvSpPr/>
      </cdr:nvSpPr>
      <cdr:spPr>
        <a:xfrm xmlns:a="http://schemas.openxmlformats.org/drawingml/2006/main" flipH="1">
          <a:off x="2000250" y="1581150"/>
          <a:ext cx="1352550" cy="762000"/>
        </a:xfrm>
        <a:prstGeom xmlns:a="http://schemas.openxmlformats.org/drawingml/2006/main" prst="rtTriangle">
          <a:avLst/>
        </a:prstGeom>
        <a:solidFill xmlns:a="http://schemas.openxmlformats.org/drawingml/2006/main">
          <a:schemeClr val="accent1"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nl-NL"/>
        </a:p>
      </cdr:txBody>
    </cdr:sp>
  </cdr:relSizeAnchor>
  <cdr:relSizeAnchor xmlns:cdr="http://schemas.openxmlformats.org/drawingml/2006/chartDrawing">
    <cdr:from>
      <cdr:x>0.31343</cdr:x>
      <cdr:y>0.60891</cdr:y>
    </cdr:from>
    <cdr:to>
      <cdr:x>0.52836</cdr:x>
      <cdr:y>0.82673</cdr:y>
    </cdr:to>
    <cdr:sp macro="" textlink="">
      <cdr:nvSpPr>
        <cdr:cNvPr id="5" name="Rechthoek 4"/>
        <cdr:cNvSpPr/>
      </cdr:nvSpPr>
      <cdr:spPr>
        <a:xfrm xmlns:a="http://schemas.openxmlformats.org/drawingml/2006/main">
          <a:off x="2000250" y="2343150"/>
          <a:ext cx="1371600" cy="83820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nl-NL"/>
        </a:p>
      </cdr:txBody>
    </cdr:sp>
  </cdr:relSizeAnchor>
  <cdr:relSizeAnchor xmlns:cdr="http://schemas.openxmlformats.org/drawingml/2006/chartDrawing">
    <cdr:from>
      <cdr:x>0.5791</cdr:x>
      <cdr:y>0.16089</cdr:y>
    </cdr:from>
    <cdr:to>
      <cdr:x>0.71642</cdr:x>
      <cdr:y>0.2302</cdr:y>
    </cdr:to>
    <cdr:sp macro="" textlink="">
      <cdr:nvSpPr>
        <cdr:cNvPr id="6" name="Tekstvak 5"/>
        <cdr:cNvSpPr txBox="1"/>
      </cdr:nvSpPr>
      <cdr:spPr>
        <a:xfrm xmlns:a="http://schemas.openxmlformats.org/drawingml/2006/main">
          <a:off x="3695700" y="619125"/>
          <a:ext cx="8763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nl-NL" sz="1100" b="1"/>
            <a:t>A = a*t  (Talud)</a:t>
          </a:r>
        </a:p>
      </cdr:txBody>
    </cdr:sp>
  </cdr:relSizeAnchor>
  <cdr:relSizeAnchor xmlns:cdr="http://schemas.openxmlformats.org/drawingml/2006/chartDrawing">
    <cdr:from>
      <cdr:x>0.65075</cdr:x>
      <cdr:y>0</cdr:y>
    </cdr:from>
    <cdr:to>
      <cdr:x>0.9791</cdr:x>
      <cdr:y>0.17079</cdr:y>
    </cdr:to>
    <cdr:sp macro="" textlink="">
      <cdr:nvSpPr>
        <cdr:cNvPr id="7" name="Tekstvak 6"/>
        <cdr:cNvSpPr txBox="1"/>
      </cdr:nvSpPr>
      <cdr:spPr>
        <a:xfrm xmlns:a="http://schemas.openxmlformats.org/drawingml/2006/main">
          <a:off x="4152900" y="0"/>
          <a:ext cx="2095500" cy="6572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nl-NL" sz="1100" b="1"/>
            <a:t>= 1e Afgeleide V</a:t>
          </a:r>
        </a:p>
        <a:p xmlns:a="http://schemas.openxmlformats.org/drawingml/2006/main">
          <a:r>
            <a:rPr lang="nl-NL" sz="1100" b="1"/>
            <a:t>= 2e afgeleide P = 2e afgeleide S</a:t>
          </a:r>
        </a:p>
        <a:p xmlns:a="http://schemas.openxmlformats.org/drawingml/2006/main">
          <a:r>
            <a:rPr lang="nl-NL" sz="1100" b="1"/>
            <a:t> = rechte lijn door oorsprong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180974</xdr:rowOff>
    </xdr:from>
    <xdr:to>
      <xdr:col>7</xdr:col>
      <xdr:colOff>228600</xdr:colOff>
      <xdr:row>19</xdr:row>
      <xdr:rowOff>19049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180974</xdr:rowOff>
    </xdr:from>
    <xdr:to>
      <xdr:col>7</xdr:col>
      <xdr:colOff>495300</xdr:colOff>
      <xdr:row>39</xdr:row>
      <xdr:rowOff>133349</xdr:rowOff>
    </xdr:to>
    <xdr:graphicFrame macro="">
      <xdr:nvGraphicFramePr>
        <xdr:cNvPr id="4" name="Grafiek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199232</xdr:colOff>
      <xdr:row>12</xdr:row>
      <xdr:rowOff>95253</xdr:rowOff>
    </xdr:from>
    <xdr:to>
      <xdr:col>2</xdr:col>
      <xdr:colOff>209550</xdr:colOff>
      <xdr:row>14</xdr:row>
      <xdr:rowOff>795</xdr:rowOff>
    </xdr:to>
    <xdr:cxnSp macro="">
      <xdr:nvCxnSpPr>
        <xdr:cNvPr id="6" name="Rechte verbindingslijn met pijl 5"/>
        <xdr:cNvCxnSpPr/>
      </xdr:nvCxnSpPr>
      <xdr:spPr>
        <a:xfrm rot="5400000">
          <a:off x="1280320" y="2519365"/>
          <a:ext cx="286542" cy="10318"/>
        </a:xfrm>
        <a:prstGeom prst="straightConnector1">
          <a:avLst/>
        </a:prstGeom>
        <a:ln w="19050">
          <a:solidFill>
            <a:srgbClr val="FF00FF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</xdr:row>
      <xdr:rowOff>161925</xdr:rowOff>
    </xdr:from>
    <xdr:to>
      <xdr:col>4</xdr:col>
      <xdr:colOff>114304</xdr:colOff>
      <xdr:row>12</xdr:row>
      <xdr:rowOff>76203</xdr:rowOff>
    </xdr:to>
    <xdr:cxnSp macro="">
      <xdr:nvCxnSpPr>
        <xdr:cNvPr id="8" name="Rechte verbindingslijn met pijl 7"/>
        <xdr:cNvCxnSpPr/>
      </xdr:nvCxnSpPr>
      <xdr:spPr>
        <a:xfrm rot="16200000" flipH="1">
          <a:off x="2119313" y="2309812"/>
          <a:ext cx="866778" cy="4"/>
        </a:xfrm>
        <a:prstGeom prst="straightConnector1">
          <a:avLst/>
        </a:prstGeom>
        <a:ln w="19050">
          <a:solidFill>
            <a:schemeClr val="accent3">
              <a:lumMod val="50000"/>
            </a:schemeClr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152400</xdr:rowOff>
    </xdr:from>
    <xdr:to>
      <xdr:col>5</xdr:col>
      <xdr:colOff>381000</xdr:colOff>
      <xdr:row>7</xdr:row>
      <xdr:rowOff>152400</xdr:rowOff>
    </xdr:to>
    <xdr:cxnSp macro="">
      <xdr:nvCxnSpPr>
        <xdr:cNvPr id="12" name="Rechte verbindingslijn 11"/>
        <xdr:cNvCxnSpPr/>
      </xdr:nvCxnSpPr>
      <xdr:spPr>
        <a:xfrm>
          <a:off x="2438400" y="1485900"/>
          <a:ext cx="9906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285750</xdr:colOff>
      <xdr:row>12</xdr:row>
      <xdr:rowOff>133350</xdr:rowOff>
    </xdr:from>
    <xdr:ext cx="361950" cy="285750"/>
    <xdr:sp macro="" textlink="">
      <xdr:nvSpPr>
        <xdr:cNvPr id="14" name="Tekstvak 13"/>
        <xdr:cNvSpPr txBox="1"/>
      </xdr:nvSpPr>
      <xdr:spPr>
        <a:xfrm>
          <a:off x="1504950" y="2419350"/>
          <a:ext cx="361950" cy="28575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1100" b="1">
              <a:solidFill>
                <a:srgbClr val="FF00FF"/>
              </a:solidFill>
            </a:rPr>
            <a:t>S1</a:t>
          </a:r>
        </a:p>
      </xdr:txBody>
    </xdr:sp>
    <xdr:clientData/>
  </xdr:oneCellAnchor>
  <xdr:oneCellAnchor>
    <xdr:from>
      <xdr:col>5</xdr:col>
      <xdr:colOff>295276</xdr:colOff>
      <xdr:row>5</xdr:row>
      <xdr:rowOff>180975</xdr:rowOff>
    </xdr:from>
    <xdr:ext cx="323849" cy="304800"/>
    <xdr:sp macro="" textlink="">
      <xdr:nvSpPr>
        <xdr:cNvPr id="15" name="Tekstvak 14"/>
        <xdr:cNvSpPr txBox="1"/>
      </xdr:nvSpPr>
      <xdr:spPr>
        <a:xfrm>
          <a:off x="3343276" y="1514475"/>
          <a:ext cx="323849" cy="30480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1100" b="1">
              <a:solidFill>
                <a:srgbClr val="FF0000"/>
              </a:solidFill>
            </a:rPr>
            <a:t>S3</a:t>
          </a:r>
        </a:p>
      </xdr:txBody>
    </xdr:sp>
    <xdr:clientData/>
  </xdr:oneCellAnchor>
  <xdr:oneCellAnchor>
    <xdr:from>
      <xdr:col>4</xdr:col>
      <xdr:colOff>76200</xdr:colOff>
      <xdr:row>9</xdr:row>
      <xdr:rowOff>0</xdr:rowOff>
    </xdr:from>
    <xdr:ext cx="361950" cy="314325"/>
    <xdr:sp macro="" textlink="">
      <xdr:nvSpPr>
        <xdr:cNvPr id="16" name="Tekstvak 15"/>
        <xdr:cNvSpPr txBox="1"/>
      </xdr:nvSpPr>
      <xdr:spPr>
        <a:xfrm>
          <a:off x="2514600" y="2095500"/>
          <a:ext cx="3619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1100" b="1">
              <a:solidFill>
                <a:schemeClr val="accent3">
                  <a:lumMod val="50000"/>
                </a:schemeClr>
              </a:solidFill>
            </a:rPr>
            <a:t>S2</a:t>
          </a:r>
        </a:p>
      </xdr:txBody>
    </xdr:sp>
    <xdr:clientData/>
  </xdr:oneCellAnchor>
  <xdr:twoCellAnchor>
    <xdr:from>
      <xdr:col>5</xdr:col>
      <xdr:colOff>161925</xdr:colOff>
      <xdr:row>5</xdr:row>
      <xdr:rowOff>95250</xdr:rowOff>
    </xdr:from>
    <xdr:to>
      <xdr:col>6</xdr:col>
      <xdr:colOff>142875</xdr:colOff>
      <xdr:row>5</xdr:row>
      <xdr:rowOff>95250</xdr:rowOff>
    </xdr:to>
    <xdr:cxnSp macro="">
      <xdr:nvCxnSpPr>
        <xdr:cNvPr id="18" name="Rechte verbindingslijn 17"/>
        <xdr:cNvCxnSpPr/>
      </xdr:nvCxnSpPr>
      <xdr:spPr>
        <a:xfrm>
          <a:off x="3209925" y="1047750"/>
          <a:ext cx="5905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</xdr:colOff>
      <xdr:row>13</xdr:row>
      <xdr:rowOff>180975</xdr:rowOff>
    </xdr:from>
    <xdr:to>
      <xdr:col>6</xdr:col>
      <xdr:colOff>171450</xdr:colOff>
      <xdr:row>13</xdr:row>
      <xdr:rowOff>180975</xdr:rowOff>
    </xdr:to>
    <xdr:cxnSp macro="">
      <xdr:nvCxnSpPr>
        <xdr:cNvPr id="20" name="Rechte verbindingslijn 19"/>
        <xdr:cNvCxnSpPr/>
      </xdr:nvCxnSpPr>
      <xdr:spPr>
        <a:xfrm>
          <a:off x="657225" y="2657475"/>
          <a:ext cx="31718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313533</xdr:colOff>
      <xdr:row>5</xdr:row>
      <xdr:rowOff>95250</xdr:rowOff>
    </xdr:from>
    <xdr:to>
      <xdr:col>5</xdr:col>
      <xdr:colOff>314326</xdr:colOff>
      <xdr:row>7</xdr:row>
      <xdr:rowOff>143667</xdr:rowOff>
    </xdr:to>
    <xdr:cxnSp macro="">
      <xdr:nvCxnSpPr>
        <xdr:cNvPr id="25" name="Rechte verbindingslijn met pijl 24"/>
        <xdr:cNvCxnSpPr/>
      </xdr:nvCxnSpPr>
      <xdr:spPr>
        <a:xfrm rot="5400000">
          <a:off x="3147221" y="1643062"/>
          <a:ext cx="429417" cy="793"/>
        </a:xfrm>
        <a:prstGeom prst="straightConnector1">
          <a:avLst/>
        </a:prstGeom>
        <a:ln w="19050">
          <a:solidFill>
            <a:srgbClr val="FF0000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190500</xdr:colOff>
      <xdr:row>12</xdr:row>
      <xdr:rowOff>85725</xdr:rowOff>
    </xdr:from>
    <xdr:to>
      <xdr:col>4</xdr:col>
      <xdr:colOff>228600</xdr:colOff>
      <xdr:row>12</xdr:row>
      <xdr:rowOff>85725</xdr:rowOff>
    </xdr:to>
    <xdr:cxnSp macro="">
      <xdr:nvCxnSpPr>
        <xdr:cNvPr id="47" name="Rechte verbindingslijn 46"/>
        <xdr:cNvCxnSpPr/>
      </xdr:nvCxnSpPr>
      <xdr:spPr>
        <a:xfrm>
          <a:off x="1409700" y="2371725"/>
          <a:ext cx="12573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314325</xdr:colOff>
      <xdr:row>29</xdr:row>
      <xdr:rowOff>19050</xdr:rowOff>
    </xdr:from>
    <xdr:ext cx="419100" cy="532036"/>
    <xdr:sp macro="" textlink="">
      <xdr:nvSpPr>
        <xdr:cNvPr id="32" name="Tekstvak 31"/>
        <xdr:cNvSpPr txBox="1"/>
      </xdr:nvSpPr>
      <xdr:spPr>
        <a:xfrm>
          <a:off x="923925" y="5924550"/>
          <a:ext cx="419100" cy="5320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1100">
              <a:solidFill>
                <a:srgbClr val="FF00FF"/>
              </a:solidFill>
            </a:rPr>
            <a:t>V1</a:t>
          </a:r>
        </a:p>
        <a:p>
          <a:endParaRPr lang="nl-NL" sz="1100">
            <a:solidFill>
              <a:srgbClr val="FF00FF"/>
            </a:solidFill>
          </a:endParaRPr>
        </a:p>
      </xdr:txBody>
    </xdr:sp>
    <xdr:clientData/>
  </xdr:oneCellAnchor>
  <xdr:oneCellAnchor>
    <xdr:from>
      <xdr:col>4</xdr:col>
      <xdr:colOff>514350</xdr:colOff>
      <xdr:row>26</xdr:row>
      <xdr:rowOff>114300</xdr:rowOff>
    </xdr:from>
    <xdr:ext cx="419100" cy="532036"/>
    <xdr:sp macro="" textlink="">
      <xdr:nvSpPr>
        <xdr:cNvPr id="33" name="Tekstvak 32"/>
        <xdr:cNvSpPr txBox="1"/>
      </xdr:nvSpPr>
      <xdr:spPr>
        <a:xfrm>
          <a:off x="2952750" y="5448300"/>
          <a:ext cx="419100" cy="5320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1100">
              <a:solidFill>
                <a:srgbClr val="FF0000"/>
              </a:solidFill>
            </a:rPr>
            <a:t>V3</a:t>
          </a:r>
        </a:p>
        <a:p>
          <a:endParaRPr lang="nl-NL" sz="1100">
            <a:solidFill>
              <a:srgbClr val="FF0000"/>
            </a:solidFill>
          </a:endParaRPr>
        </a:p>
        <a:p>
          <a:endParaRPr lang="nl-NL" sz="1100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523875</xdr:colOff>
      <xdr:row>24</xdr:row>
      <xdr:rowOff>57150</xdr:rowOff>
    </xdr:from>
    <xdr:ext cx="361950" cy="323850"/>
    <xdr:sp macro="" textlink="">
      <xdr:nvSpPr>
        <xdr:cNvPr id="34" name="Tekstvak 33"/>
        <xdr:cNvSpPr txBox="1"/>
      </xdr:nvSpPr>
      <xdr:spPr>
        <a:xfrm>
          <a:off x="1743075" y="5010150"/>
          <a:ext cx="361950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1100">
              <a:solidFill>
                <a:schemeClr val="accent3">
                  <a:lumMod val="50000"/>
                </a:schemeClr>
              </a:solidFill>
            </a:rPr>
            <a:t>V2</a:t>
          </a:r>
        </a:p>
        <a:p>
          <a:endParaRPr lang="nl-NL" sz="1100">
            <a:solidFill>
              <a:schemeClr val="accent3">
                <a:lumMod val="50000"/>
              </a:schemeClr>
            </a:solidFill>
          </a:endParaRPr>
        </a:p>
      </xdr:txBody>
    </xdr:sp>
    <xdr:clientData/>
  </xdr:oneCellAnchor>
  <xdr:twoCellAnchor>
    <xdr:from>
      <xdr:col>2</xdr:col>
      <xdr:colOff>190500</xdr:colOff>
      <xdr:row>7</xdr:row>
      <xdr:rowOff>28575</xdr:rowOff>
    </xdr:from>
    <xdr:to>
      <xdr:col>2</xdr:col>
      <xdr:colOff>209550</xdr:colOff>
      <xdr:row>12</xdr:row>
      <xdr:rowOff>47625</xdr:rowOff>
    </xdr:to>
    <xdr:cxnSp macro="">
      <xdr:nvCxnSpPr>
        <xdr:cNvPr id="36" name="Rechte verbindingslijn 35"/>
        <xdr:cNvCxnSpPr/>
      </xdr:nvCxnSpPr>
      <xdr:spPr>
        <a:xfrm rot="5400000" flipH="1" flipV="1">
          <a:off x="933450" y="1838325"/>
          <a:ext cx="971550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5</xdr:row>
      <xdr:rowOff>0</xdr:rowOff>
    </xdr:from>
    <xdr:to>
      <xdr:col>4</xdr:col>
      <xdr:colOff>114300</xdr:colOff>
      <xdr:row>8</xdr:row>
      <xdr:rowOff>0</xdr:rowOff>
    </xdr:to>
    <xdr:cxnSp macro="">
      <xdr:nvCxnSpPr>
        <xdr:cNvPr id="38" name="Rechte verbindingslijn 37"/>
        <xdr:cNvCxnSpPr/>
      </xdr:nvCxnSpPr>
      <xdr:spPr>
        <a:xfrm rot="5400000" flipH="1" flipV="1">
          <a:off x="2266950" y="1619250"/>
          <a:ext cx="5715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352425</xdr:colOff>
      <xdr:row>4</xdr:row>
      <xdr:rowOff>123825</xdr:rowOff>
    </xdr:from>
    <xdr:to>
      <xdr:col>5</xdr:col>
      <xdr:colOff>352425</xdr:colOff>
      <xdr:row>5</xdr:row>
      <xdr:rowOff>85725</xdr:rowOff>
    </xdr:to>
    <xdr:cxnSp macro="">
      <xdr:nvCxnSpPr>
        <xdr:cNvPr id="40" name="Rechte verbindingslijn 39"/>
        <xdr:cNvCxnSpPr/>
      </xdr:nvCxnSpPr>
      <xdr:spPr>
        <a:xfrm rot="5400000" flipH="1" flipV="1">
          <a:off x="3324225" y="1343025"/>
          <a:ext cx="1524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571500</xdr:colOff>
      <xdr:row>5</xdr:row>
      <xdr:rowOff>180975</xdr:rowOff>
    </xdr:from>
    <xdr:to>
      <xdr:col>3</xdr:col>
      <xdr:colOff>342900</xdr:colOff>
      <xdr:row>7</xdr:row>
      <xdr:rowOff>47625</xdr:rowOff>
    </xdr:to>
    <xdr:sp macro="" textlink="">
      <xdr:nvSpPr>
        <xdr:cNvPr id="43" name="Tekstvak 42"/>
        <xdr:cNvSpPr txBox="1"/>
      </xdr:nvSpPr>
      <xdr:spPr>
        <a:xfrm>
          <a:off x="1790700" y="1133475"/>
          <a:ext cx="38100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l-NL" sz="1100"/>
            <a:t>t2</a:t>
          </a:r>
        </a:p>
      </xdr:txBody>
    </xdr:sp>
    <xdr:clientData/>
  </xdr:twoCellAnchor>
  <xdr:twoCellAnchor>
    <xdr:from>
      <xdr:col>4</xdr:col>
      <xdr:colOff>304800</xdr:colOff>
      <xdr:row>4</xdr:row>
      <xdr:rowOff>9525</xdr:rowOff>
    </xdr:from>
    <xdr:to>
      <xdr:col>5</xdr:col>
      <xdr:colOff>76200</xdr:colOff>
      <xdr:row>5</xdr:row>
      <xdr:rowOff>9525</xdr:rowOff>
    </xdr:to>
    <xdr:sp macro="" textlink="">
      <xdr:nvSpPr>
        <xdr:cNvPr id="44" name="Tekstvak 43"/>
        <xdr:cNvSpPr txBox="1"/>
      </xdr:nvSpPr>
      <xdr:spPr>
        <a:xfrm>
          <a:off x="2743200" y="771525"/>
          <a:ext cx="381000" cy="190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l-NL" sz="1100"/>
            <a:t>t3</a:t>
          </a:r>
        </a:p>
      </xdr:txBody>
    </xdr:sp>
    <xdr:clientData/>
  </xdr:twoCellAnchor>
  <xdr:twoCellAnchor>
    <xdr:from>
      <xdr:col>1</xdr:col>
      <xdr:colOff>209550</xdr:colOff>
      <xdr:row>9</xdr:row>
      <xdr:rowOff>161925</xdr:rowOff>
    </xdr:from>
    <xdr:to>
      <xdr:col>1</xdr:col>
      <xdr:colOff>590550</xdr:colOff>
      <xdr:row>11</xdr:row>
      <xdr:rowOff>28575</xdr:rowOff>
    </xdr:to>
    <xdr:sp macro="" textlink="">
      <xdr:nvSpPr>
        <xdr:cNvPr id="50" name="Tekstvak 49"/>
        <xdr:cNvSpPr txBox="1"/>
      </xdr:nvSpPr>
      <xdr:spPr>
        <a:xfrm>
          <a:off x="819150" y="1876425"/>
          <a:ext cx="38100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l-NL" sz="1100"/>
            <a:t>t1</a:t>
          </a:r>
        </a:p>
      </xdr:txBody>
    </xdr:sp>
    <xdr:clientData/>
  </xdr:twoCellAnchor>
  <xdr:twoCellAnchor>
    <xdr:from>
      <xdr:col>0</xdr:col>
      <xdr:colOff>57150</xdr:colOff>
      <xdr:row>44</xdr:row>
      <xdr:rowOff>161924</xdr:rowOff>
    </xdr:from>
    <xdr:to>
      <xdr:col>7</xdr:col>
      <xdr:colOff>342900</xdr:colOff>
      <xdr:row>61</xdr:row>
      <xdr:rowOff>190499</xdr:rowOff>
    </xdr:to>
    <xdr:graphicFrame macro="">
      <xdr:nvGraphicFramePr>
        <xdr:cNvPr id="37" name="Grafiek 3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62</xdr:row>
      <xdr:rowOff>180974</xdr:rowOff>
    </xdr:from>
    <xdr:to>
      <xdr:col>7</xdr:col>
      <xdr:colOff>495300</xdr:colOff>
      <xdr:row>82</xdr:row>
      <xdr:rowOff>133349</xdr:rowOff>
    </xdr:to>
    <xdr:graphicFrame macro="">
      <xdr:nvGraphicFramePr>
        <xdr:cNvPr id="39" name="Grafiek 3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199232</xdr:colOff>
      <xdr:row>55</xdr:row>
      <xdr:rowOff>57153</xdr:rowOff>
    </xdr:from>
    <xdr:to>
      <xdr:col>2</xdr:col>
      <xdr:colOff>209550</xdr:colOff>
      <xdr:row>56</xdr:row>
      <xdr:rowOff>153195</xdr:rowOff>
    </xdr:to>
    <xdr:cxnSp macro="">
      <xdr:nvCxnSpPr>
        <xdr:cNvPr id="41" name="Rechte verbindingslijn met pijl 40"/>
        <xdr:cNvCxnSpPr/>
      </xdr:nvCxnSpPr>
      <xdr:spPr>
        <a:xfrm rot="5400000">
          <a:off x="1280320" y="11053765"/>
          <a:ext cx="286542" cy="10318"/>
        </a:xfrm>
        <a:prstGeom prst="straightConnector1">
          <a:avLst/>
        </a:prstGeom>
        <a:ln w="19050">
          <a:solidFill>
            <a:srgbClr val="FF00FF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114301</xdr:colOff>
      <xdr:row>50</xdr:row>
      <xdr:rowOff>123828</xdr:rowOff>
    </xdr:from>
    <xdr:to>
      <xdr:col>4</xdr:col>
      <xdr:colOff>114306</xdr:colOff>
      <xdr:row>55</xdr:row>
      <xdr:rowOff>47625</xdr:rowOff>
    </xdr:to>
    <xdr:cxnSp macro="">
      <xdr:nvCxnSpPr>
        <xdr:cNvPr id="42" name="Rechte verbindingslijn met pijl 41"/>
        <xdr:cNvCxnSpPr/>
      </xdr:nvCxnSpPr>
      <xdr:spPr>
        <a:xfrm rot="5400000">
          <a:off x="2114555" y="10467974"/>
          <a:ext cx="876297" cy="5"/>
        </a:xfrm>
        <a:prstGeom prst="straightConnector1">
          <a:avLst/>
        </a:prstGeom>
        <a:ln w="19050">
          <a:solidFill>
            <a:schemeClr val="accent3">
              <a:lumMod val="50000"/>
            </a:schemeClr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</xdr:colOff>
      <xdr:row>50</xdr:row>
      <xdr:rowOff>133350</xdr:rowOff>
    </xdr:from>
    <xdr:to>
      <xdr:col>5</xdr:col>
      <xdr:colOff>400050</xdr:colOff>
      <xdr:row>50</xdr:row>
      <xdr:rowOff>133350</xdr:rowOff>
    </xdr:to>
    <xdr:cxnSp macro="">
      <xdr:nvCxnSpPr>
        <xdr:cNvPr id="51" name="Rechte verbindingslijn 50"/>
        <xdr:cNvCxnSpPr/>
      </xdr:nvCxnSpPr>
      <xdr:spPr>
        <a:xfrm>
          <a:off x="2457450" y="10039350"/>
          <a:ext cx="9906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152400</xdr:colOff>
      <xdr:row>55</xdr:row>
      <xdr:rowOff>38100</xdr:rowOff>
    </xdr:from>
    <xdr:ext cx="457200" cy="285750"/>
    <xdr:sp macro="" textlink="">
      <xdr:nvSpPr>
        <xdr:cNvPr id="52" name="Tekstvak 51"/>
        <xdr:cNvSpPr txBox="1"/>
      </xdr:nvSpPr>
      <xdr:spPr>
        <a:xfrm>
          <a:off x="1371600" y="10896600"/>
          <a:ext cx="457200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1100" b="1">
              <a:solidFill>
                <a:srgbClr val="FF00FF"/>
              </a:solidFill>
            </a:rPr>
            <a:t>S1</a:t>
          </a:r>
        </a:p>
      </xdr:txBody>
    </xdr:sp>
    <xdr:clientData/>
  </xdr:oneCellAnchor>
  <xdr:oneCellAnchor>
    <xdr:from>
      <xdr:col>5</xdr:col>
      <xdr:colOff>266701</xdr:colOff>
      <xdr:row>48</xdr:row>
      <xdr:rowOff>180975</xdr:rowOff>
    </xdr:from>
    <xdr:ext cx="323849" cy="304800"/>
    <xdr:sp macro="" textlink="">
      <xdr:nvSpPr>
        <xdr:cNvPr id="53" name="Tekstvak 52"/>
        <xdr:cNvSpPr txBox="1"/>
      </xdr:nvSpPr>
      <xdr:spPr>
        <a:xfrm>
          <a:off x="3314701" y="1514475"/>
          <a:ext cx="323849" cy="30480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1100" b="1">
              <a:solidFill>
                <a:srgbClr val="FF0000"/>
              </a:solidFill>
            </a:rPr>
            <a:t>S3</a:t>
          </a:r>
        </a:p>
      </xdr:txBody>
    </xdr:sp>
    <xdr:clientData/>
  </xdr:oneCellAnchor>
  <xdr:oneCellAnchor>
    <xdr:from>
      <xdr:col>4</xdr:col>
      <xdr:colOff>76200</xdr:colOff>
      <xdr:row>52</xdr:row>
      <xdr:rowOff>0</xdr:rowOff>
    </xdr:from>
    <xdr:ext cx="361950" cy="314325"/>
    <xdr:sp macro="" textlink="">
      <xdr:nvSpPr>
        <xdr:cNvPr id="56" name="Tekstvak 55"/>
        <xdr:cNvSpPr txBox="1"/>
      </xdr:nvSpPr>
      <xdr:spPr>
        <a:xfrm>
          <a:off x="2514600" y="2095500"/>
          <a:ext cx="3619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1100" b="1">
              <a:solidFill>
                <a:schemeClr val="accent3">
                  <a:lumMod val="50000"/>
                </a:schemeClr>
              </a:solidFill>
            </a:rPr>
            <a:t>S2</a:t>
          </a:r>
        </a:p>
      </xdr:txBody>
    </xdr:sp>
    <xdr:clientData/>
  </xdr:oneCellAnchor>
  <xdr:twoCellAnchor>
    <xdr:from>
      <xdr:col>5</xdr:col>
      <xdr:colOff>161925</xdr:colOff>
      <xdr:row>48</xdr:row>
      <xdr:rowOff>95250</xdr:rowOff>
    </xdr:from>
    <xdr:to>
      <xdr:col>6</xdr:col>
      <xdr:colOff>142875</xdr:colOff>
      <xdr:row>48</xdr:row>
      <xdr:rowOff>95250</xdr:rowOff>
    </xdr:to>
    <xdr:cxnSp macro="">
      <xdr:nvCxnSpPr>
        <xdr:cNvPr id="57" name="Rechte verbindingslijn 56"/>
        <xdr:cNvCxnSpPr/>
      </xdr:nvCxnSpPr>
      <xdr:spPr>
        <a:xfrm>
          <a:off x="3209925" y="1428750"/>
          <a:ext cx="5905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123825</xdr:colOff>
      <xdr:row>56</xdr:row>
      <xdr:rowOff>161925</xdr:rowOff>
    </xdr:from>
    <xdr:to>
      <xdr:col>6</xdr:col>
      <xdr:colOff>247650</xdr:colOff>
      <xdr:row>56</xdr:row>
      <xdr:rowOff>161925</xdr:rowOff>
    </xdr:to>
    <xdr:cxnSp macro="">
      <xdr:nvCxnSpPr>
        <xdr:cNvPr id="58" name="Rechte verbindingslijn 57"/>
        <xdr:cNvCxnSpPr/>
      </xdr:nvCxnSpPr>
      <xdr:spPr>
        <a:xfrm>
          <a:off x="733425" y="11210925"/>
          <a:ext cx="31718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114300</xdr:colOff>
      <xdr:row>51</xdr:row>
      <xdr:rowOff>85724</xdr:rowOff>
    </xdr:from>
    <xdr:ext cx="742949" cy="333375"/>
    <xdr:sp macro="" textlink="">
      <xdr:nvSpPr>
        <xdr:cNvPr id="59" name="Tekstvak 58"/>
        <xdr:cNvSpPr txBox="1"/>
      </xdr:nvSpPr>
      <xdr:spPr>
        <a:xfrm>
          <a:off x="3771900" y="10182224"/>
          <a:ext cx="742949" cy="333375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1100">
              <a:solidFill>
                <a:schemeClr val="accent1"/>
              </a:solidFill>
            </a:rPr>
            <a:t>Stot </a:t>
          </a:r>
        </a:p>
      </xdr:txBody>
    </xdr:sp>
    <xdr:clientData/>
  </xdr:oneCellAnchor>
  <xdr:twoCellAnchor>
    <xdr:from>
      <xdr:col>5</xdr:col>
      <xdr:colOff>246856</xdr:colOff>
      <xdr:row>48</xdr:row>
      <xdr:rowOff>86518</xdr:rowOff>
    </xdr:from>
    <xdr:to>
      <xdr:col>5</xdr:col>
      <xdr:colOff>248444</xdr:colOff>
      <xdr:row>50</xdr:row>
      <xdr:rowOff>124622</xdr:rowOff>
    </xdr:to>
    <xdr:cxnSp macro="">
      <xdr:nvCxnSpPr>
        <xdr:cNvPr id="60" name="Rechte verbindingslijn met pijl 59"/>
        <xdr:cNvCxnSpPr/>
      </xdr:nvCxnSpPr>
      <xdr:spPr>
        <a:xfrm rot="5400000">
          <a:off x="3086098" y="9820276"/>
          <a:ext cx="419104" cy="1588"/>
        </a:xfrm>
        <a:prstGeom prst="straightConnector1">
          <a:avLst/>
        </a:prstGeom>
        <a:ln w="19050">
          <a:solidFill>
            <a:srgbClr val="FF0000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37306</xdr:colOff>
      <xdr:row>48</xdr:row>
      <xdr:rowOff>96044</xdr:rowOff>
    </xdr:from>
    <xdr:to>
      <xdr:col>6</xdr:col>
      <xdr:colOff>38894</xdr:colOff>
      <xdr:row>56</xdr:row>
      <xdr:rowOff>172244</xdr:rowOff>
    </xdr:to>
    <xdr:cxnSp macro="">
      <xdr:nvCxnSpPr>
        <xdr:cNvPr id="61" name="Rechte verbindingslijn met pijl 60"/>
        <xdr:cNvCxnSpPr/>
      </xdr:nvCxnSpPr>
      <xdr:spPr>
        <a:xfrm rot="5400000">
          <a:off x="2895600" y="2228850"/>
          <a:ext cx="160020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228600</xdr:colOff>
      <xdr:row>55</xdr:row>
      <xdr:rowOff>47625</xdr:rowOff>
    </xdr:from>
    <xdr:to>
      <xdr:col>4</xdr:col>
      <xdr:colOff>266700</xdr:colOff>
      <xdr:row>55</xdr:row>
      <xdr:rowOff>47625</xdr:rowOff>
    </xdr:to>
    <xdr:cxnSp macro="">
      <xdr:nvCxnSpPr>
        <xdr:cNvPr id="62" name="Rechte verbindingslijn 61"/>
        <xdr:cNvCxnSpPr/>
      </xdr:nvCxnSpPr>
      <xdr:spPr>
        <a:xfrm>
          <a:off x="1447800" y="10906125"/>
          <a:ext cx="12573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</xdr:colOff>
      <xdr:row>73</xdr:row>
      <xdr:rowOff>85725</xdr:rowOff>
    </xdr:from>
    <xdr:to>
      <xdr:col>2</xdr:col>
      <xdr:colOff>200025</xdr:colOff>
      <xdr:row>78</xdr:row>
      <xdr:rowOff>47625</xdr:rowOff>
    </xdr:to>
    <xdr:sp macro="" textlink="">
      <xdr:nvSpPr>
        <xdr:cNvPr id="63" name="Rechthoek 62"/>
        <xdr:cNvSpPr/>
      </xdr:nvSpPr>
      <xdr:spPr>
        <a:xfrm>
          <a:off x="657225" y="6181725"/>
          <a:ext cx="762000" cy="914400"/>
        </a:xfrm>
        <a:prstGeom prst="rect">
          <a:avLst/>
        </a:prstGeom>
        <a:solidFill>
          <a:srgbClr val="FF00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2</xdr:col>
      <xdr:colOff>228600</xdr:colOff>
      <xdr:row>68</xdr:row>
      <xdr:rowOff>123825</xdr:rowOff>
    </xdr:from>
    <xdr:to>
      <xdr:col>4</xdr:col>
      <xdr:colOff>133350</xdr:colOff>
      <xdr:row>78</xdr:row>
      <xdr:rowOff>28575</xdr:rowOff>
    </xdr:to>
    <xdr:sp macro="" textlink="">
      <xdr:nvSpPr>
        <xdr:cNvPr id="64" name="Rechthoek 63"/>
        <xdr:cNvSpPr/>
      </xdr:nvSpPr>
      <xdr:spPr>
        <a:xfrm>
          <a:off x="1447800" y="5267325"/>
          <a:ext cx="1123950" cy="1809750"/>
        </a:xfrm>
        <a:prstGeom prst="rect">
          <a:avLst/>
        </a:prstGeom>
        <a:solidFill>
          <a:schemeClr val="accent3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4</xdr:col>
      <xdr:colOff>152400</xdr:colOff>
      <xdr:row>71</xdr:row>
      <xdr:rowOff>9524</xdr:rowOff>
    </xdr:from>
    <xdr:to>
      <xdr:col>5</xdr:col>
      <xdr:colOff>323850</xdr:colOff>
      <xdr:row>78</xdr:row>
      <xdr:rowOff>19049</xdr:rowOff>
    </xdr:to>
    <xdr:sp macro="" textlink="">
      <xdr:nvSpPr>
        <xdr:cNvPr id="65" name="Rechthoek 64"/>
        <xdr:cNvSpPr/>
      </xdr:nvSpPr>
      <xdr:spPr>
        <a:xfrm>
          <a:off x="2590800" y="5724524"/>
          <a:ext cx="781050" cy="1343025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3</xdr:col>
      <xdr:colOff>180974</xdr:colOff>
      <xdr:row>55</xdr:row>
      <xdr:rowOff>142876</xdr:rowOff>
    </xdr:from>
    <xdr:to>
      <xdr:col>4</xdr:col>
      <xdr:colOff>76199</xdr:colOff>
      <xdr:row>68</xdr:row>
      <xdr:rowOff>123826</xdr:rowOff>
    </xdr:to>
    <xdr:cxnSp macro="">
      <xdr:nvCxnSpPr>
        <xdr:cNvPr id="66" name="Rechte verbindingslijn met pijl 65"/>
        <xdr:cNvCxnSpPr>
          <a:stCxn id="64" idx="0"/>
        </xdr:cNvCxnSpPr>
      </xdr:nvCxnSpPr>
      <xdr:spPr>
        <a:xfrm rot="5400000" flipH="1" flipV="1">
          <a:off x="1033462" y="11977688"/>
          <a:ext cx="2457450" cy="504825"/>
        </a:xfrm>
        <a:prstGeom prst="straightConnector1">
          <a:avLst/>
        </a:prstGeom>
        <a:ln>
          <a:solidFill>
            <a:schemeClr val="accent3">
              <a:lumMod val="50000"/>
            </a:schemeClr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400050</xdr:colOff>
      <xdr:row>51</xdr:row>
      <xdr:rowOff>9525</xdr:rowOff>
    </xdr:from>
    <xdr:to>
      <xdr:col>5</xdr:col>
      <xdr:colOff>247650</xdr:colOff>
      <xdr:row>71</xdr:row>
      <xdr:rowOff>9525</xdr:rowOff>
    </xdr:to>
    <xdr:cxnSp macro="">
      <xdr:nvCxnSpPr>
        <xdr:cNvPr id="67" name="Rechte verbindingslijn met pijl 66"/>
        <xdr:cNvCxnSpPr/>
      </xdr:nvCxnSpPr>
      <xdr:spPr>
        <a:xfrm rot="5400000" flipH="1" flipV="1">
          <a:off x="1162050" y="11782425"/>
          <a:ext cx="3810000" cy="457200"/>
        </a:xfrm>
        <a:prstGeom prst="straightConnector1">
          <a:avLst/>
        </a:prstGeom>
        <a:ln>
          <a:solidFill>
            <a:srgbClr val="FF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381000</xdr:colOff>
      <xdr:row>71</xdr:row>
      <xdr:rowOff>123825</xdr:rowOff>
    </xdr:from>
    <xdr:ext cx="419100" cy="532036"/>
    <xdr:sp macro="" textlink="">
      <xdr:nvSpPr>
        <xdr:cNvPr id="68" name="Tekstvak 67"/>
        <xdr:cNvSpPr txBox="1"/>
      </xdr:nvSpPr>
      <xdr:spPr>
        <a:xfrm>
          <a:off x="990600" y="5838825"/>
          <a:ext cx="419100" cy="5320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1100">
              <a:solidFill>
                <a:srgbClr val="FF00FF"/>
              </a:solidFill>
            </a:rPr>
            <a:t>V1</a:t>
          </a:r>
        </a:p>
        <a:p>
          <a:endParaRPr lang="nl-NL" sz="1100">
            <a:solidFill>
              <a:srgbClr val="FF00FF"/>
            </a:solidFill>
          </a:endParaRPr>
        </a:p>
      </xdr:txBody>
    </xdr:sp>
    <xdr:clientData/>
  </xdr:oneCellAnchor>
  <xdr:oneCellAnchor>
    <xdr:from>
      <xdr:col>4</xdr:col>
      <xdr:colOff>514350</xdr:colOff>
      <xdr:row>68</xdr:row>
      <xdr:rowOff>161925</xdr:rowOff>
    </xdr:from>
    <xdr:ext cx="419100" cy="532036"/>
    <xdr:sp macro="" textlink="">
      <xdr:nvSpPr>
        <xdr:cNvPr id="69" name="Tekstvak 68"/>
        <xdr:cNvSpPr txBox="1"/>
      </xdr:nvSpPr>
      <xdr:spPr>
        <a:xfrm>
          <a:off x="2952750" y="5305425"/>
          <a:ext cx="419100" cy="5320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1100">
              <a:solidFill>
                <a:srgbClr val="FF0000"/>
              </a:solidFill>
            </a:rPr>
            <a:t>V3</a:t>
          </a:r>
        </a:p>
        <a:p>
          <a:endParaRPr lang="nl-NL" sz="1100">
            <a:solidFill>
              <a:srgbClr val="FF0000"/>
            </a:solidFill>
          </a:endParaRPr>
        </a:p>
        <a:p>
          <a:endParaRPr lang="nl-NL" sz="1100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381000</xdr:colOff>
      <xdr:row>66</xdr:row>
      <xdr:rowOff>47625</xdr:rowOff>
    </xdr:from>
    <xdr:ext cx="419100" cy="532036"/>
    <xdr:sp macro="" textlink="">
      <xdr:nvSpPr>
        <xdr:cNvPr id="70" name="Tekstvak 69"/>
        <xdr:cNvSpPr txBox="1"/>
      </xdr:nvSpPr>
      <xdr:spPr>
        <a:xfrm>
          <a:off x="1600200" y="4810125"/>
          <a:ext cx="419100" cy="5320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1100">
              <a:solidFill>
                <a:schemeClr val="accent3">
                  <a:lumMod val="50000"/>
                </a:schemeClr>
              </a:solidFill>
            </a:rPr>
            <a:t>V2</a:t>
          </a:r>
        </a:p>
        <a:p>
          <a:endParaRPr lang="nl-NL" sz="1100">
            <a:solidFill>
              <a:schemeClr val="accent3">
                <a:lumMod val="50000"/>
              </a:schemeClr>
            </a:solidFill>
          </a:endParaRPr>
        </a:p>
      </xdr:txBody>
    </xdr:sp>
    <xdr:clientData/>
  </xdr:oneCellAnchor>
  <xdr:twoCellAnchor>
    <xdr:from>
      <xdr:col>2</xdr:col>
      <xdr:colOff>190500</xdr:colOff>
      <xdr:row>50</xdr:row>
      <xdr:rowOff>28575</xdr:rowOff>
    </xdr:from>
    <xdr:to>
      <xdr:col>2</xdr:col>
      <xdr:colOff>209550</xdr:colOff>
      <xdr:row>55</xdr:row>
      <xdr:rowOff>47625</xdr:rowOff>
    </xdr:to>
    <xdr:cxnSp macro="">
      <xdr:nvCxnSpPr>
        <xdr:cNvPr id="71" name="Rechte verbindingslijn 70"/>
        <xdr:cNvCxnSpPr/>
      </xdr:nvCxnSpPr>
      <xdr:spPr>
        <a:xfrm rot="5400000" flipH="1" flipV="1">
          <a:off x="933450" y="2219325"/>
          <a:ext cx="971550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47</xdr:row>
      <xdr:rowOff>161925</xdr:rowOff>
    </xdr:from>
    <xdr:to>
      <xdr:col>4</xdr:col>
      <xdr:colOff>114300</xdr:colOff>
      <xdr:row>50</xdr:row>
      <xdr:rowOff>161925</xdr:rowOff>
    </xdr:to>
    <xdr:cxnSp macro="">
      <xdr:nvCxnSpPr>
        <xdr:cNvPr id="72" name="Rechte verbindingslijn 71"/>
        <xdr:cNvCxnSpPr/>
      </xdr:nvCxnSpPr>
      <xdr:spPr>
        <a:xfrm rot="5400000" flipH="1" flipV="1">
          <a:off x="2266950" y="1590675"/>
          <a:ext cx="5715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247650</xdr:colOff>
      <xdr:row>47</xdr:row>
      <xdr:rowOff>123825</xdr:rowOff>
    </xdr:from>
    <xdr:to>
      <xdr:col>5</xdr:col>
      <xdr:colOff>247650</xdr:colOff>
      <xdr:row>48</xdr:row>
      <xdr:rowOff>85725</xdr:rowOff>
    </xdr:to>
    <xdr:cxnSp macro="">
      <xdr:nvCxnSpPr>
        <xdr:cNvPr id="73" name="Rechte verbindingslijn 72"/>
        <xdr:cNvCxnSpPr/>
      </xdr:nvCxnSpPr>
      <xdr:spPr>
        <a:xfrm rot="5400000" flipH="1" flipV="1">
          <a:off x="3219450" y="9534525"/>
          <a:ext cx="1524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571500</xdr:colOff>
      <xdr:row>48</xdr:row>
      <xdr:rowOff>180975</xdr:rowOff>
    </xdr:from>
    <xdr:to>
      <xdr:col>3</xdr:col>
      <xdr:colOff>342900</xdr:colOff>
      <xdr:row>50</xdr:row>
      <xdr:rowOff>47625</xdr:rowOff>
    </xdr:to>
    <xdr:sp macro="" textlink="">
      <xdr:nvSpPr>
        <xdr:cNvPr id="74" name="Tekstvak 73"/>
        <xdr:cNvSpPr txBox="1"/>
      </xdr:nvSpPr>
      <xdr:spPr>
        <a:xfrm>
          <a:off x="1790700" y="1514475"/>
          <a:ext cx="38100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l-NL" sz="1100"/>
            <a:t>t2</a:t>
          </a:r>
        </a:p>
      </xdr:txBody>
    </xdr:sp>
    <xdr:clientData/>
  </xdr:twoCellAnchor>
  <xdr:twoCellAnchor>
    <xdr:from>
      <xdr:col>4</xdr:col>
      <xdr:colOff>304800</xdr:colOff>
      <xdr:row>46</xdr:row>
      <xdr:rowOff>171450</xdr:rowOff>
    </xdr:from>
    <xdr:to>
      <xdr:col>5</xdr:col>
      <xdr:colOff>76200</xdr:colOff>
      <xdr:row>47</xdr:row>
      <xdr:rowOff>171450</xdr:rowOff>
    </xdr:to>
    <xdr:sp macro="" textlink="">
      <xdr:nvSpPr>
        <xdr:cNvPr id="75" name="Tekstvak 74"/>
        <xdr:cNvSpPr txBox="1"/>
      </xdr:nvSpPr>
      <xdr:spPr>
        <a:xfrm>
          <a:off x="2743200" y="9315450"/>
          <a:ext cx="381000" cy="190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l-NL" sz="1100"/>
            <a:t>t3</a:t>
          </a:r>
        </a:p>
      </xdr:txBody>
    </xdr:sp>
    <xdr:clientData/>
  </xdr:twoCellAnchor>
  <xdr:oneCellAnchor>
    <xdr:from>
      <xdr:col>4</xdr:col>
      <xdr:colOff>323850</xdr:colOff>
      <xdr:row>48</xdr:row>
      <xdr:rowOff>123825</xdr:rowOff>
    </xdr:from>
    <xdr:ext cx="619593" cy="436786"/>
    <xdr:sp macro="" textlink="">
      <xdr:nvSpPr>
        <xdr:cNvPr id="76" name="Tekstvak 75"/>
        <xdr:cNvSpPr txBox="1"/>
      </xdr:nvSpPr>
      <xdr:spPr>
        <a:xfrm>
          <a:off x="2762250" y="9648825"/>
          <a:ext cx="619593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nl-NL" sz="1100"/>
            <a:t>       r.c. </a:t>
          </a:r>
        </a:p>
        <a:p>
          <a:r>
            <a:rPr lang="nl-NL" sz="1100"/>
            <a:t>= </a:t>
          </a:r>
          <a:r>
            <a:rPr lang="nl-NL" sz="1100">
              <a:solidFill>
                <a:srgbClr val="FF0000"/>
              </a:solidFill>
            </a:rPr>
            <a:t>V3</a:t>
          </a:r>
        </a:p>
      </xdr:txBody>
    </xdr:sp>
    <xdr:clientData/>
  </xdr:oneCellAnchor>
  <xdr:oneCellAnchor>
    <xdr:from>
      <xdr:col>1</xdr:col>
      <xdr:colOff>114300</xdr:colOff>
      <xdr:row>55</xdr:row>
      <xdr:rowOff>123825</xdr:rowOff>
    </xdr:from>
    <xdr:ext cx="747064" cy="436786"/>
    <xdr:sp macro="" textlink="">
      <xdr:nvSpPr>
        <xdr:cNvPr id="77" name="Tekstvak 76"/>
        <xdr:cNvSpPr txBox="1"/>
      </xdr:nvSpPr>
      <xdr:spPr>
        <a:xfrm>
          <a:off x="723900" y="2790825"/>
          <a:ext cx="747064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nl-NL" sz="1100"/>
            <a:t>           r.c. </a:t>
          </a:r>
        </a:p>
        <a:p>
          <a:r>
            <a:rPr lang="nl-NL" sz="1100"/>
            <a:t>=</a:t>
          </a:r>
          <a:r>
            <a:rPr lang="nl-NL" sz="1100">
              <a:solidFill>
                <a:srgbClr val="FF00FF"/>
              </a:solidFill>
            </a:rPr>
            <a:t> V1</a:t>
          </a:r>
        </a:p>
      </xdr:txBody>
    </xdr:sp>
    <xdr:clientData/>
  </xdr:oneCellAnchor>
  <xdr:oneCellAnchor>
    <xdr:from>
      <xdr:col>3</xdr:col>
      <xdr:colOff>19050</xdr:colOff>
      <xdr:row>52</xdr:row>
      <xdr:rowOff>19050</xdr:rowOff>
    </xdr:from>
    <xdr:ext cx="619593" cy="436786"/>
    <xdr:sp macro="" textlink="">
      <xdr:nvSpPr>
        <xdr:cNvPr id="78" name="Tekstvak 77"/>
        <xdr:cNvSpPr txBox="1"/>
      </xdr:nvSpPr>
      <xdr:spPr>
        <a:xfrm>
          <a:off x="1847850" y="2114550"/>
          <a:ext cx="619593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nl-NL" sz="1100"/>
            <a:t>       r.c. </a:t>
          </a:r>
        </a:p>
        <a:p>
          <a:r>
            <a:rPr lang="nl-NL" sz="1100"/>
            <a:t>= </a:t>
          </a:r>
          <a:r>
            <a:rPr lang="nl-NL" sz="1100">
              <a:solidFill>
                <a:schemeClr val="accent3">
                  <a:lumMod val="50000"/>
                </a:schemeClr>
              </a:solidFill>
            </a:rPr>
            <a:t>V2</a:t>
          </a:r>
        </a:p>
      </xdr:txBody>
    </xdr:sp>
    <xdr:clientData/>
  </xdr:oneCellAnchor>
  <xdr:twoCellAnchor>
    <xdr:from>
      <xdr:col>1</xdr:col>
      <xdr:colOff>209550</xdr:colOff>
      <xdr:row>52</xdr:row>
      <xdr:rowOff>133350</xdr:rowOff>
    </xdr:from>
    <xdr:to>
      <xdr:col>1</xdr:col>
      <xdr:colOff>590550</xdr:colOff>
      <xdr:row>54</xdr:row>
      <xdr:rowOff>0</xdr:rowOff>
    </xdr:to>
    <xdr:sp macro="" textlink="">
      <xdr:nvSpPr>
        <xdr:cNvPr id="79" name="Tekstvak 78"/>
        <xdr:cNvSpPr txBox="1"/>
      </xdr:nvSpPr>
      <xdr:spPr>
        <a:xfrm>
          <a:off x="819150" y="10420350"/>
          <a:ext cx="38100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l-NL" sz="1100"/>
            <a:t>t1</a:t>
          </a:r>
        </a:p>
      </xdr:txBody>
    </xdr:sp>
    <xdr:clientData/>
  </xdr:twoCellAnchor>
  <xdr:twoCellAnchor>
    <xdr:from>
      <xdr:col>1</xdr:col>
      <xdr:colOff>0</xdr:colOff>
      <xdr:row>70</xdr:row>
      <xdr:rowOff>123825</xdr:rowOff>
    </xdr:from>
    <xdr:to>
      <xdr:col>5</xdr:col>
      <xdr:colOff>419100</xdr:colOff>
      <xdr:row>70</xdr:row>
      <xdr:rowOff>123825</xdr:rowOff>
    </xdr:to>
    <xdr:cxnSp macro="">
      <xdr:nvCxnSpPr>
        <xdr:cNvPr id="80" name="Rechte verbindingslijn 79"/>
        <xdr:cNvCxnSpPr/>
      </xdr:nvCxnSpPr>
      <xdr:spPr>
        <a:xfrm>
          <a:off x="609600" y="5648325"/>
          <a:ext cx="2857500" cy="0"/>
        </a:xfrm>
        <a:prstGeom prst="line">
          <a:avLst/>
        </a:prstGeom>
        <a:ln w="22225"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457200</xdr:colOff>
      <xdr:row>69</xdr:row>
      <xdr:rowOff>142875</xdr:rowOff>
    </xdr:from>
    <xdr:ext cx="1206997" cy="264560"/>
    <xdr:sp macro="" textlink="">
      <xdr:nvSpPr>
        <xdr:cNvPr id="81" name="Tekstvak 80"/>
        <xdr:cNvSpPr txBox="1"/>
      </xdr:nvSpPr>
      <xdr:spPr>
        <a:xfrm>
          <a:off x="3505200" y="13668375"/>
          <a:ext cx="120699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nl-NL" sz="1100"/>
            <a:t>Vsgem = 1,57 m/s</a:t>
          </a:r>
        </a:p>
      </xdr:txBody>
    </xdr:sp>
    <xdr:clientData/>
  </xdr:oneCellAnchor>
  <xdr:twoCellAnchor>
    <xdr:from>
      <xdr:col>1</xdr:col>
      <xdr:colOff>276224</xdr:colOff>
      <xdr:row>57</xdr:row>
      <xdr:rowOff>66676</xdr:rowOff>
    </xdr:from>
    <xdr:to>
      <xdr:col>2</xdr:col>
      <xdr:colOff>171449</xdr:colOff>
      <xdr:row>73</xdr:row>
      <xdr:rowOff>66676</xdr:rowOff>
    </xdr:to>
    <xdr:cxnSp macro="">
      <xdr:nvCxnSpPr>
        <xdr:cNvPr id="83" name="Rechte verbindingslijn met pijl 82"/>
        <xdr:cNvCxnSpPr/>
      </xdr:nvCxnSpPr>
      <xdr:spPr>
        <a:xfrm rot="5400000" flipH="1" flipV="1">
          <a:off x="-385763" y="12577763"/>
          <a:ext cx="3048000" cy="504825"/>
        </a:xfrm>
        <a:prstGeom prst="straightConnector1">
          <a:avLst/>
        </a:prstGeom>
        <a:ln>
          <a:solidFill>
            <a:srgbClr val="FF00FF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419100</xdr:colOff>
      <xdr:row>1</xdr:row>
      <xdr:rowOff>57150</xdr:rowOff>
    </xdr:from>
    <xdr:ext cx="258789" cy="264560"/>
    <xdr:sp macro="" textlink="">
      <xdr:nvSpPr>
        <xdr:cNvPr id="2" name="Tekstvak 1"/>
        <xdr:cNvSpPr txBox="1"/>
      </xdr:nvSpPr>
      <xdr:spPr>
        <a:xfrm>
          <a:off x="2247900" y="247650"/>
          <a:ext cx="25878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nl-NL" sz="1100" b="1"/>
            <a:t>n</a:t>
          </a:r>
        </a:p>
      </xdr:txBody>
    </xdr:sp>
    <xdr:clientData/>
  </xdr:oneCellAnchor>
  <xdr:oneCellAnchor>
    <xdr:from>
      <xdr:col>4</xdr:col>
      <xdr:colOff>38100</xdr:colOff>
      <xdr:row>6</xdr:row>
      <xdr:rowOff>85725</xdr:rowOff>
    </xdr:from>
    <xdr:ext cx="406971" cy="264560"/>
    <xdr:sp macro="" textlink="">
      <xdr:nvSpPr>
        <xdr:cNvPr id="3" name="Tekstvak 2"/>
        <xdr:cNvSpPr txBox="1"/>
      </xdr:nvSpPr>
      <xdr:spPr>
        <a:xfrm>
          <a:off x="2476500" y="466725"/>
          <a:ext cx="40697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nl-NL" sz="1100" b="1"/>
            <a:t>n -1</a:t>
          </a:r>
        </a:p>
      </xdr:txBody>
    </xdr:sp>
    <xdr:clientData/>
  </xdr:oneCellAnchor>
  <xdr:twoCellAnchor>
    <xdr:from>
      <xdr:col>3</xdr:col>
      <xdr:colOff>323850</xdr:colOff>
      <xdr:row>6</xdr:row>
      <xdr:rowOff>66675</xdr:rowOff>
    </xdr:from>
    <xdr:to>
      <xdr:col>3</xdr:col>
      <xdr:colOff>419100</xdr:colOff>
      <xdr:row>6</xdr:row>
      <xdr:rowOff>180975</xdr:rowOff>
    </xdr:to>
    <xdr:cxnSp macro="">
      <xdr:nvCxnSpPr>
        <xdr:cNvPr id="6" name="Rechte verbindingslijn met pijl 5"/>
        <xdr:cNvCxnSpPr/>
      </xdr:nvCxnSpPr>
      <xdr:spPr>
        <a:xfrm rot="5400000">
          <a:off x="2143125" y="838200"/>
          <a:ext cx="114300" cy="952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426024</xdr:colOff>
      <xdr:row>6</xdr:row>
      <xdr:rowOff>114299</xdr:rowOff>
    </xdr:from>
    <xdr:to>
      <xdr:col>5</xdr:col>
      <xdr:colOff>19051</xdr:colOff>
      <xdr:row>6</xdr:row>
      <xdr:rowOff>179904</xdr:rowOff>
    </xdr:to>
    <xdr:cxnSp macro="">
      <xdr:nvCxnSpPr>
        <xdr:cNvPr id="10" name="Rechte verbindingslijn met pijl 9"/>
        <xdr:cNvCxnSpPr/>
      </xdr:nvCxnSpPr>
      <xdr:spPr>
        <a:xfrm rot="10800000" flipV="1">
          <a:off x="2864424" y="876299"/>
          <a:ext cx="202627" cy="6560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409575</xdr:colOff>
      <xdr:row>32</xdr:row>
      <xdr:rowOff>66675</xdr:rowOff>
    </xdr:from>
    <xdr:ext cx="256160" cy="264560"/>
    <xdr:sp macro="" textlink="">
      <xdr:nvSpPr>
        <xdr:cNvPr id="17" name="Tekstvak 16"/>
        <xdr:cNvSpPr txBox="1"/>
      </xdr:nvSpPr>
      <xdr:spPr>
        <a:xfrm>
          <a:off x="1628775" y="5972175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nl-NL" sz="1100" b="1"/>
            <a:t>2</a:t>
          </a:r>
        </a:p>
      </xdr:txBody>
    </xdr:sp>
    <xdr:clientData/>
  </xdr:oneCellAnchor>
  <xdr:oneCellAnchor>
    <xdr:from>
      <xdr:col>8</xdr:col>
      <xdr:colOff>590551</xdr:colOff>
      <xdr:row>32</xdr:row>
      <xdr:rowOff>47625</xdr:rowOff>
    </xdr:from>
    <xdr:ext cx="228600" cy="264560"/>
    <xdr:sp macro="" textlink="">
      <xdr:nvSpPr>
        <xdr:cNvPr id="18" name="Tekstvak 17"/>
        <xdr:cNvSpPr txBox="1"/>
      </xdr:nvSpPr>
      <xdr:spPr>
        <a:xfrm>
          <a:off x="5257801" y="5953125"/>
          <a:ext cx="228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1100" b="1"/>
            <a:t>2</a:t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0</xdr:rowOff>
    </xdr:from>
    <xdr:to>
      <xdr:col>9</xdr:col>
      <xdr:colOff>457200</xdr:colOff>
      <xdr:row>24</xdr:row>
      <xdr:rowOff>133349</xdr:rowOff>
    </xdr:to>
    <xdr:graphicFrame macro="">
      <xdr:nvGraphicFramePr>
        <xdr:cNvPr id="4" name="Grafiek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476250</xdr:colOff>
      <xdr:row>13</xdr:row>
      <xdr:rowOff>57150</xdr:rowOff>
    </xdr:from>
    <xdr:ext cx="1057725" cy="264560"/>
    <xdr:sp macro="" textlink="">
      <xdr:nvSpPr>
        <xdr:cNvPr id="6" name="Tekstvak 5"/>
        <xdr:cNvSpPr txBox="1"/>
      </xdr:nvSpPr>
      <xdr:spPr>
        <a:xfrm>
          <a:off x="1695450" y="2152650"/>
          <a:ext cx="1057725" cy="26456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nl-NL" sz="1100" b="1"/>
            <a:t>Vgem = </a:t>
          </a:r>
          <a:r>
            <a:rPr lang="el-GR" sz="1100" b="1"/>
            <a:t>Δ</a:t>
          </a:r>
          <a:r>
            <a:rPr lang="nl-NL" sz="1100" b="1"/>
            <a:t>S / </a:t>
          </a:r>
          <a:r>
            <a:rPr lang="el-GR" sz="1100" b="1"/>
            <a:t>Δ</a:t>
          </a:r>
          <a:r>
            <a:rPr lang="nl-NL" sz="1100" b="1"/>
            <a:t>t</a:t>
          </a:r>
        </a:p>
      </xdr:txBody>
    </xdr:sp>
    <xdr:clientData/>
  </xdr:oneCellAnchor>
  <xdr:twoCellAnchor>
    <xdr:from>
      <xdr:col>0</xdr:col>
      <xdr:colOff>38100</xdr:colOff>
      <xdr:row>27</xdr:row>
      <xdr:rowOff>0</xdr:rowOff>
    </xdr:from>
    <xdr:to>
      <xdr:col>9</xdr:col>
      <xdr:colOff>457200</xdr:colOff>
      <xdr:row>49</xdr:row>
      <xdr:rowOff>133349</xdr:rowOff>
    </xdr:to>
    <xdr:graphicFrame macro="">
      <xdr:nvGraphicFramePr>
        <xdr:cNvPr id="10" name="Grafiek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4</xdr:col>
      <xdr:colOff>247650</xdr:colOff>
      <xdr:row>41</xdr:row>
      <xdr:rowOff>161925</xdr:rowOff>
    </xdr:from>
    <xdr:ext cx="683970" cy="264560"/>
    <xdr:sp macro="" textlink="">
      <xdr:nvSpPr>
        <xdr:cNvPr id="11" name="Tekstvak 10"/>
        <xdr:cNvSpPr txBox="1"/>
      </xdr:nvSpPr>
      <xdr:spPr>
        <a:xfrm>
          <a:off x="2781300" y="8020050"/>
          <a:ext cx="683970" cy="26456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nl-NL" sz="1100" b="1">
              <a:solidFill>
                <a:srgbClr val="FF00FF"/>
              </a:solidFill>
            </a:rPr>
            <a:t>Raaklijn </a:t>
          </a:r>
        </a:p>
      </xdr:txBody>
    </xdr:sp>
    <xdr:clientData/>
  </xdr:oneCellAnchor>
  <xdr:oneCellAnchor>
    <xdr:from>
      <xdr:col>2</xdr:col>
      <xdr:colOff>476250</xdr:colOff>
      <xdr:row>38</xdr:row>
      <xdr:rowOff>57150</xdr:rowOff>
    </xdr:from>
    <xdr:ext cx="1057725" cy="264560"/>
    <xdr:sp macro="" textlink="">
      <xdr:nvSpPr>
        <xdr:cNvPr id="12" name="Tekstvak 11"/>
        <xdr:cNvSpPr txBox="1"/>
      </xdr:nvSpPr>
      <xdr:spPr>
        <a:xfrm>
          <a:off x="1695450" y="2152650"/>
          <a:ext cx="1057725" cy="26456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nl-NL" sz="1100" b="1"/>
            <a:t>Vgem = </a:t>
          </a:r>
          <a:r>
            <a:rPr lang="el-GR" sz="1100" b="1"/>
            <a:t>Δ</a:t>
          </a:r>
          <a:r>
            <a:rPr lang="nl-NL" sz="1100" b="1"/>
            <a:t>S / </a:t>
          </a:r>
          <a:r>
            <a:rPr lang="el-GR" sz="1100" b="1"/>
            <a:t>Δ</a:t>
          </a:r>
          <a:r>
            <a:rPr lang="nl-NL" sz="1100" b="1"/>
            <a:t>t</a:t>
          </a:r>
        </a:p>
      </xdr:txBody>
    </xdr:sp>
    <xdr:clientData/>
  </xdr:oneCellAnchor>
  <xdr:oneCellAnchor>
    <xdr:from>
      <xdr:col>8</xdr:col>
      <xdr:colOff>152400</xdr:colOff>
      <xdr:row>43</xdr:row>
      <xdr:rowOff>47625</xdr:rowOff>
    </xdr:from>
    <xdr:ext cx="765466" cy="436786"/>
    <xdr:sp macro="" textlink="">
      <xdr:nvSpPr>
        <xdr:cNvPr id="13" name="Tekstvak 12"/>
        <xdr:cNvSpPr txBox="1"/>
      </xdr:nvSpPr>
      <xdr:spPr>
        <a:xfrm>
          <a:off x="5143500" y="7858125"/>
          <a:ext cx="765466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nl-NL" sz="1100" b="1">
              <a:solidFill>
                <a:srgbClr val="FF00FF"/>
              </a:solidFill>
            </a:rPr>
            <a:t>Lim Vgem</a:t>
          </a:r>
        </a:p>
        <a:p>
          <a:r>
            <a:rPr lang="nl-NL" sz="1100" b="1" baseline="0">
              <a:solidFill>
                <a:srgbClr val="FF00FF"/>
              </a:solidFill>
            </a:rPr>
            <a:t>  </a:t>
          </a:r>
          <a:r>
            <a:rPr lang="el-GR" sz="1100" b="1" baseline="0">
              <a:solidFill>
                <a:srgbClr val="FF00FF"/>
              </a:solidFill>
            </a:rPr>
            <a:t>Δ</a:t>
          </a:r>
          <a:r>
            <a:rPr lang="nl-NL" sz="1100" b="1" baseline="0">
              <a:solidFill>
                <a:srgbClr val="FF00FF"/>
              </a:solidFill>
            </a:rPr>
            <a:t>t        0</a:t>
          </a:r>
          <a:endParaRPr lang="nl-NL" sz="1100" b="1">
            <a:solidFill>
              <a:srgbClr val="FF00FF"/>
            </a:solidFill>
          </a:endParaRPr>
        </a:p>
      </xdr:txBody>
    </xdr:sp>
    <xdr:clientData/>
  </xdr:oneCellAnchor>
  <xdr:twoCellAnchor>
    <xdr:from>
      <xdr:col>8</xdr:col>
      <xdr:colOff>447675</xdr:colOff>
      <xdr:row>44</xdr:row>
      <xdr:rowOff>161925</xdr:rowOff>
    </xdr:from>
    <xdr:to>
      <xdr:col>9</xdr:col>
      <xdr:colOff>9525</xdr:colOff>
      <xdr:row>44</xdr:row>
      <xdr:rowOff>163513</xdr:rowOff>
    </xdr:to>
    <xdr:cxnSp macro="">
      <xdr:nvCxnSpPr>
        <xdr:cNvPr id="14" name="Rechte verbindingslijn met pijl 13"/>
        <xdr:cNvCxnSpPr/>
      </xdr:nvCxnSpPr>
      <xdr:spPr>
        <a:xfrm>
          <a:off x="5438775" y="8162925"/>
          <a:ext cx="171450" cy="1588"/>
        </a:xfrm>
        <a:prstGeom prst="straightConnector1">
          <a:avLst/>
        </a:prstGeom>
        <a:ln>
          <a:solidFill>
            <a:srgbClr val="FF00FF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428625</xdr:colOff>
      <xdr:row>19</xdr:row>
      <xdr:rowOff>161925</xdr:rowOff>
    </xdr:from>
    <xdr:to>
      <xdr:col>2</xdr:col>
      <xdr:colOff>504825</xdr:colOff>
      <xdr:row>20</xdr:row>
      <xdr:rowOff>47625</xdr:rowOff>
    </xdr:to>
    <xdr:sp macro="" textlink="">
      <xdr:nvSpPr>
        <xdr:cNvPr id="15" name="Ovaal 14"/>
        <xdr:cNvSpPr/>
      </xdr:nvSpPr>
      <xdr:spPr>
        <a:xfrm>
          <a:off x="1647825" y="3400425"/>
          <a:ext cx="76200" cy="762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2</xdr:col>
      <xdr:colOff>419100</xdr:colOff>
      <xdr:row>44</xdr:row>
      <xdr:rowOff>161925</xdr:rowOff>
    </xdr:from>
    <xdr:to>
      <xdr:col>2</xdr:col>
      <xdr:colOff>495300</xdr:colOff>
      <xdr:row>45</xdr:row>
      <xdr:rowOff>47625</xdr:rowOff>
    </xdr:to>
    <xdr:sp macro="" textlink="">
      <xdr:nvSpPr>
        <xdr:cNvPr id="16" name="Ovaal 15"/>
        <xdr:cNvSpPr/>
      </xdr:nvSpPr>
      <xdr:spPr>
        <a:xfrm>
          <a:off x="1638300" y="8162925"/>
          <a:ext cx="76200" cy="762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9</xdr:col>
      <xdr:colOff>523875</xdr:colOff>
      <xdr:row>37</xdr:row>
      <xdr:rowOff>95250</xdr:rowOff>
    </xdr:from>
    <xdr:to>
      <xdr:col>10</xdr:col>
      <xdr:colOff>85725</xdr:colOff>
      <xdr:row>41</xdr:row>
      <xdr:rowOff>76200</xdr:rowOff>
    </xdr:to>
    <xdr:sp macro="" textlink="">
      <xdr:nvSpPr>
        <xdr:cNvPr id="18" name="Vierkante haak rechts 17"/>
        <xdr:cNvSpPr/>
      </xdr:nvSpPr>
      <xdr:spPr>
        <a:xfrm>
          <a:off x="6010275" y="6762750"/>
          <a:ext cx="171450" cy="742950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oneCellAnchor>
    <xdr:from>
      <xdr:col>3</xdr:col>
      <xdr:colOff>476250</xdr:colOff>
      <xdr:row>82</xdr:row>
      <xdr:rowOff>104775</xdr:rowOff>
    </xdr:from>
    <xdr:ext cx="220253" cy="264560"/>
    <xdr:sp macro="" textlink="">
      <xdr:nvSpPr>
        <xdr:cNvPr id="19" name="Tekstvak 18"/>
        <xdr:cNvSpPr txBox="1"/>
      </xdr:nvSpPr>
      <xdr:spPr>
        <a:xfrm>
          <a:off x="2305050" y="12982575"/>
          <a:ext cx="220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nl-NL" sz="1100"/>
            <a:t>.</a:t>
          </a:r>
        </a:p>
      </xdr:txBody>
    </xdr:sp>
    <xdr:clientData/>
  </xdr:oneCellAnchor>
  <xdr:oneCellAnchor>
    <xdr:from>
      <xdr:col>7</xdr:col>
      <xdr:colOff>542925</xdr:colOff>
      <xdr:row>82</xdr:row>
      <xdr:rowOff>104775</xdr:rowOff>
    </xdr:from>
    <xdr:ext cx="304800" cy="257175"/>
    <xdr:sp macro="" textlink="">
      <xdr:nvSpPr>
        <xdr:cNvPr id="20" name="Tekstvak 19"/>
        <xdr:cNvSpPr txBox="1"/>
      </xdr:nvSpPr>
      <xdr:spPr>
        <a:xfrm>
          <a:off x="4905375" y="12982575"/>
          <a:ext cx="3048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1100"/>
            <a:t>..</a:t>
          </a:r>
        </a:p>
      </xdr:txBody>
    </xdr:sp>
    <xdr:clientData/>
  </xdr:oneCellAnchor>
  <xdr:twoCellAnchor>
    <xdr:from>
      <xdr:col>7</xdr:col>
      <xdr:colOff>352425</xdr:colOff>
      <xdr:row>108</xdr:row>
      <xdr:rowOff>9525</xdr:rowOff>
    </xdr:from>
    <xdr:to>
      <xdr:col>11</xdr:col>
      <xdr:colOff>533400</xdr:colOff>
      <xdr:row>121</xdr:row>
      <xdr:rowOff>114300</xdr:rowOff>
    </xdr:to>
    <xdr:cxnSp macro="">
      <xdr:nvCxnSpPr>
        <xdr:cNvPr id="21" name="Rechte verbindingslijn met pijl 20"/>
        <xdr:cNvCxnSpPr/>
      </xdr:nvCxnSpPr>
      <xdr:spPr>
        <a:xfrm flipV="1">
          <a:off x="4714875" y="16611600"/>
          <a:ext cx="2638425" cy="25812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457200</xdr:colOff>
      <xdr:row>44</xdr:row>
      <xdr:rowOff>180975</xdr:rowOff>
    </xdr:from>
    <xdr:to>
      <xdr:col>4</xdr:col>
      <xdr:colOff>133350</xdr:colOff>
      <xdr:row>45</xdr:row>
      <xdr:rowOff>9525</xdr:rowOff>
    </xdr:to>
    <xdr:cxnSp macro="">
      <xdr:nvCxnSpPr>
        <xdr:cNvPr id="22" name="Rechte verbindingslijn 21"/>
        <xdr:cNvCxnSpPr/>
      </xdr:nvCxnSpPr>
      <xdr:spPr>
        <a:xfrm rot="5400000" flipH="1" flipV="1">
          <a:off x="2162175" y="8124825"/>
          <a:ext cx="19050" cy="990600"/>
        </a:xfrm>
        <a:prstGeom prst="line">
          <a:avLst/>
        </a:prstGeom>
        <a:ln>
          <a:solidFill>
            <a:srgbClr val="FF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657225</xdr:colOff>
      <xdr:row>43</xdr:row>
      <xdr:rowOff>104775</xdr:rowOff>
    </xdr:from>
    <xdr:ext cx="2143125" cy="264560"/>
    <xdr:sp macro="" textlink="">
      <xdr:nvSpPr>
        <xdr:cNvPr id="23" name="Tekstvak 22"/>
        <xdr:cNvSpPr txBox="1"/>
      </xdr:nvSpPr>
      <xdr:spPr>
        <a:xfrm>
          <a:off x="2486025" y="8343900"/>
          <a:ext cx="2143125" cy="26456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1100" b="1">
              <a:solidFill>
                <a:srgbClr val="FF00FF"/>
              </a:solidFill>
            </a:rPr>
            <a:t>r.c. = V(t=2) = d S(t) / dt voor t = 2  </a:t>
          </a:r>
        </a:p>
      </xdr:txBody>
    </xdr:sp>
    <xdr:clientData/>
  </xdr:oneCellAnchor>
  <xdr:twoCellAnchor editAs="oneCell">
    <xdr:from>
      <xdr:col>0</xdr:col>
      <xdr:colOff>0</xdr:colOff>
      <xdr:row>58</xdr:row>
      <xdr:rowOff>0</xdr:rowOff>
    </xdr:from>
    <xdr:to>
      <xdr:col>3</xdr:col>
      <xdr:colOff>552450</xdr:colOff>
      <xdr:row>70</xdr:row>
      <xdr:rowOff>95250</xdr:rowOff>
    </xdr:to>
    <xdr:pic>
      <xdr:nvPicPr>
        <xdr:cNvPr id="17" name="Picture 1" descr="http://upload.wikimedia.org/wikipedia/en/7/7a/Graph_of_sliding_derivative_line.gif">
          <a:hlinkClick xmlns:r="http://schemas.openxmlformats.org/officeDocument/2006/relationships" r:id="rId3"/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11096625"/>
          <a:ext cx="2381250" cy="2381250"/>
        </a:xfrm>
        <a:prstGeom prst="rect">
          <a:avLst/>
        </a:prstGeom>
        <a:noFill/>
      </xdr:spPr>
    </xdr:pic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0.68065</cdr:x>
      <cdr:y>0.17841</cdr:y>
    </cdr:from>
    <cdr:to>
      <cdr:x>0.77742</cdr:x>
      <cdr:y>0.24009</cdr:y>
    </cdr:to>
    <cdr:sp macro="" textlink="">
      <cdr:nvSpPr>
        <cdr:cNvPr id="2" name="Tekstvak 1"/>
        <cdr:cNvSpPr txBox="1"/>
      </cdr:nvSpPr>
      <cdr:spPr>
        <a:xfrm xmlns:a="http://schemas.openxmlformats.org/drawingml/2006/main">
          <a:off x="4019550" y="771525"/>
          <a:ext cx="5715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nl-NL" sz="1100" b="1"/>
            <a:t>S = t^2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0.67742</cdr:x>
      <cdr:y>0.17841</cdr:y>
    </cdr:from>
    <cdr:to>
      <cdr:x>0.76774</cdr:x>
      <cdr:y>0.24009</cdr:y>
    </cdr:to>
    <cdr:sp macro="" textlink="">
      <cdr:nvSpPr>
        <cdr:cNvPr id="2" name="Tekstvak 1"/>
        <cdr:cNvSpPr txBox="1"/>
      </cdr:nvSpPr>
      <cdr:spPr>
        <a:xfrm xmlns:a="http://schemas.openxmlformats.org/drawingml/2006/main">
          <a:off x="4000500" y="771525"/>
          <a:ext cx="5334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nl-NL" sz="1100" b="1"/>
            <a:t>S = t^2</a:t>
          </a:r>
        </a:p>
      </cdr:txBody>
    </cdr:sp>
  </cdr:relSizeAnchor>
  <cdr:relSizeAnchor xmlns:cdr="http://schemas.openxmlformats.org/drawingml/2006/chartDrawing">
    <cdr:from>
      <cdr:x>0.78165</cdr:x>
      <cdr:y>0.72687</cdr:y>
    </cdr:from>
    <cdr:to>
      <cdr:x>0.87025</cdr:x>
      <cdr:y>0.81938</cdr:y>
    </cdr:to>
    <cdr:sp macro="" textlink="">
      <cdr:nvSpPr>
        <cdr:cNvPr id="3" name="Tekstvak 2"/>
        <cdr:cNvSpPr txBox="1"/>
      </cdr:nvSpPr>
      <cdr:spPr>
        <a:xfrm xmlns:a="http://schemas.openxmlformats.org/drawingml/2006/main">
          <a:off x="4705350" y="3143250"/>
          <a:ext cx="533400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nl-NL" sz="1100" b="1">
              <a:solidFill>
                <a:srgbClr val="FF00FF"/>
              </a:solidFill>
            </a:rPr>
            <a:t>V(t) </a:t>
          </a:r>
          <a:r>
            <a:rPr lang="nl-NL" sz="1100" b="1" baseline="0">
              <a:solidFill>
                <a:srgbClr val="FF00FF"/>
              </a:solidFill>
            </a:rPr>
            <a:t> </a:t>
          </a:r>
          <a:r>
            <a:rPr lang="nl-NL" sz="1100" b="1">
              <a:solidFill>
                <a:srgbClr val="FF00FF"/>
              </a:solidFill>
            </a:rPr>
            <a:t>=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0.55625</cdr:x>
      <cdr:y>0.18659</cdr:y>
    </cdr:from>
    <cdr:to>
      <cdr:x>0.73125</cdr:x>
      <cdr:y>0.18708</cdr:y>
    </cdr:to>
    <cdr:sp macro="" textlink="">
      <cdr:nvSpPr>
        <cdr:cNvPr id="3" name="Rechte verbindingslijn met pijl 2"/>
        <cdr:cNvSpPr/>
      </cdr:nvSpPr>
      <cdr:spPr>
        <a:xfrm xmlns:a="http://schemas.openxmlformats.org/drawingml/2006/main">
          <a:off x="2543175" y="609601"/>
          <a:ext cx="800100" cy="1588"/>
        </a:xfrm>
        <a:prstGeom xmlns:a="http://schemas.openxmlformats.org/drawingml/2006/main" prst="straightConnector1">
          <a:avLst/>
        </a:prstGeom>
        <a:ln xmlns:a="http://schemas.openxmlformats.org/drawingml/2006/main">
          <a:headEnd type="arrow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nl-NL"/>
        </a:p>
      </cdr:txBody>
    </cdr:sp>
  </cdr:relSizeAnchor>
  <cdr:relSizeAnchor xmlns:cdr="http://schemas.openxmlformats.org/drawingml/2006/chartDrawing">
    <cdr:from>
      <cdr:x>0.31042</cdr:x>
      <cdr:y>0.3207</cdr:y>
    </cdr:from>
    <cdr:to>
      <cdr:x>0.55625</cdr:x>
      <cdr:y>0.32119</cdr:y>
    </cdr:to>
    <cdr:sp macro="" textlink="">
      <cdr:nvSpPr>
        <cdr:cNvPr id="5" name="Rechte verbindingslijn met pijl 4"/>
        <cdr:cNvSpPr/>
      </cdr:nvSpPr>
      <cdr:spPr>
        <a:xfrm xmlns:a="http://schemas.openxmlformats.org/drawingml/2006/main" rot="10800000">
          <a:off x="1419224" y="1047751"/>
          <a:ext cx="1123951" cy="1589"/>
        </a:xfrm>
        <a:prstGeom xmlns:a="http://schemas.openxmlformats.org/drawingml/2006/main" prst="straightConnector1">
          <a:avLst/>
        </a:prstGeom>
        <a:ln xmlns:a="http://schemas.openxmlformats.org/drawingml/2006/main">
          <a:headEnd type="arrow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nl-NL"/>
        </a:p>
      </cdr:txBody>
    </cdr:sp>
  </cdr:relSizeAnchor>
  <cdr:relSizeAnchor xmlns:cdr="http://schemas.openxmlformats.org/drawingml/2006/chartDrawing">
    <cdr:from>
      <cdr:x>0.13542</cdr:x>
      <cdr:y>0.54227</cdr:y>
    </cdr:from>
    <cdr:to>
      <cdr:x>0.30625</cdr:x>
      <cdr:y>0.54276</cdr:y>
    </cdr:to>
    <cdr:sp macro="" textlink="">
      <cdr:nvSpPr>
        <cdr:cNvPr id="7" name="Rechte verbindingslijn met pijl 6"/>
        <cdr:cNvSpPr/>
      </cdr:nvSpPr>
      <cdr:spPr>
        <a:xfrm xmlns:a="http://schemas.openxmlformats.org/drawingml/2006/main" rot="10800000">
          <a:off x="619125" y="1771651"/>
          <a:ext cx="781050" cy="1588"/>
        </a:xfrm>
        <a:prstGeom xmlns:a="http://schemas.openxmlformats.org/drawingml/2006/main" prst="straightConnector1">
          <a:avLst/>
        </a:prstGeom>
        <a:ln xmlns:a="http://schemas.openxmlformats.org/drawingml/2006/main">
          <a:headEnd type="arrow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nl-NL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0.53951</cdr:x>
      <cdr:y>0.18659</cdr:y>
    </cdr:from>
    <cdr:to>
      <cdr:x>0.71451</cdr:x>
      <cdr:y>0.18708</cdr:y>
    </cdr:to>
    <cdr:sp macro="" textlink="">
      <cdr:nvSpPr>
        <cdr:cNvPr id="3" name="Rechte verbindingslijn met pijl 2"/>
        <cdr:cNvSpPr/>
      </cdr:nvSpPr>
      <cdr:spPr>
        <a:xfrm xmlns:a="http://schemas.openxmlformats.org/drawingml/2006/main">
          <a:off x="2456378" y="609604"/>
          <a:ext cx="796767" cy="1600"/>
        </a:xfrm>
        <a:prstGeom xmlns:a="http://schemas.openxmlformats.org/drawingml/2006/main" prst="straightConnector1">
          <a:avLst/>
        </a:prstGeom>
        <a:ln xmlns:a="http://schemas.openxmlformats.org/drawingml/2006/main">
          <a:headEnd type="arrow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nl-NL"/>
        </a:p>
      </cdr:txBody>
    </cdr:sp>
  </cdr:relSizeAnchor>
  <cdr:relSizeAnchor xmlns:cdr="http://schemas.openxmlformats.org/drawingml/2006/chartDrawing">
    <cdr:from>
      <cdr:x>0.29787</cdr:x>
      <cdr:y>0.32653</cdr:y>
    </cdr:from>
    <cdr:to>
      <cdr:x>0.5437</cdr:x>
      <cdr:y>0.32702</cdr:y>
    </cdr:to>
    <cdr:sp macro="" textlink="">
      <cdr:nvSpPr>
        <cdr:cNvPr id="5" name="Rechte verbindingslijn met pijl 4"/>
        <cdr:cNvSpPr/>
      </cdr:nvSpPr>
      <cdr:spPr>
        <a:xfrm xmlns:a="http://schemas.openxmlformats.org/drawingml/2006/main" rot="10800000">
          <a:off x="1356177" y="1066801"/>
          <a:ext cx="1119251" cy="1601"/>
        </a:xfrm>
        <a:prstGeom xmlns:a="http://schemas.openxmlformats.org/drawingml/2006/main" prst="straightConnector1">
          <a:avLst/>
        </a:prstGeom>
        <a:ln xmlns:a="http://schemas.openxmlformats.org/drawingml/2006/main">
          <a:headEnd type="arrow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nl-NL"/>
        </a:p>
      </cdr:txBody>
    </cdr:sp>
  </cdr:relSizeAnchor>
  <cdr:relSizeAnchor xmlns:cdr="http://schemas.openxmlformats.org/drawingml/2006/chartDrawing">
    <cdr:from>
      <cdr:x>0.13542</cdr:x>
      <cdr:y>0.54227</cdr:y>
    </cdr:from>
    <cdr:to>
      <cdr:x>0.30625</cdr:x>
      <cdr:y>0.54276</cdr:y>
    </cdr:to>
    <cdr:sp macro="" textlink="">
      <cdr:nvSpPr>
        <cdr:cNvPr id="7" name="Rechte verbindingslijn met pijl 6"/>
        <cdr:cNvSpPr/>
      </cdr:nvSpPr>
      <cdr:spPr>
        <a:xfrm xmlns:a="http://schemas.openxmlformats.org/drawingml/2006/main" rot="10800000">
          <a:off x="616560" y="1771637"/>
          <a:ext cx="777781" cy="1601"/>
        </a:xfrm>
        <a:prstGeom xmlns:a="http://schemas.openxmlformats.org/drawingml/2006/main" prst="straightConnector1">
          <a:avLst/>
        </a:prstGeom>
        <a:ln xmlns:a="http://schemas.openxmlformats.org/drawingml/2006/main">
          <a:headEnd type="arrow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nl-NL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180974</xdr:rowOff>
    </xdr:from>
    <xdr:to>
      <xdr:col>7</xdr:col>
      <xdr:colOff>228600</xdr:colOff>
      <xdr:row>19</xdr:row>
      <xdr:rowOff>19049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180974</xdr:rowOff>
    </xdr:from>
    <xdr:to>
      <xdr:col>7</xdr:col>
      <xdr:colOff>495300</xdr:colOff>
      <xdr:row>39</xdr:row>
      <xdr:rowOff>133349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180975</xdr:colOff>
      <xdr:row>11</xdr:row>
      <xdr:rowOff>76204</xdr:rowOff>
    </xdr:from>
    <xdr:to>
      <xdr:col>2</xdr:col>
      <xdr:colOff>190502</xdr:colOff>
      <xdr:row>13</xdr:row>
      <xdr:rowOff>28576</xdr:rowOff>
    </xdr:to>
    <xdr:cxnSp macro="">
      <xdr:nvCxnSpPr>
        <xdr:cNvPr id="4" name="Rechte verbindingslijn met pijl 3"/>
        <xdr:cNvCxnSpPr/>
      </xdr:nvCxnSpPr>
      <xdr:spPr>
        <a:xfrm rot="5400000">
          <a:off x="1238253" y="2714626"/>
          <a:ext cx="333372" cy="9527"/>
        </a:xfrm>
        <a:prstGeom prst="straightConnector1">
          <a:avLst/>
        </a:prstGeom>
        <a:ln w="19050">
          <a:solidFill>
            <a:srgbClr val="FF00FF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142874</xdr:colOff>
      <xdr:row>11</xdr:row>
      <xdr:rowOff>85728</xdr:rowOff>
    </xdr:from>
    <xdr:to>
      <xdr:col>4</xdr:col>
      <xdr:colOff>142877</xdr:colOff>
      <xdr:row>16</xdr:row>
      <xdr:rowOff>104776</xdr:rowOff>
    </xdr:to>
    <xdr:cxnSp macro="">
      <xdr:nvCxnSpPr>
        <xdr:cNvPr id="5" name="Rechte verbindingslijn met pijl 4"/>
        <xdr:cNvCxnSpPr/>
      </xdr:nvCxnSpPr>
      <xdr:spPr>
        <a:xfrm rot="5400000" flipH="1" flipV="1">
          <a:off x="2095502" y="3048000"/>
          <a:ext cx="971548" cy="3"/>
        </a:xfrm>
        <a:prstGeom prst="straightConnector1">
          <a:avLst/>
        </a:prstGeom>
        <a:ln w="19050">
          <a:solidFill>
            <a:schemeClr val="accent3">
              <a:lumMod val="50000"/>
            </a:schemeClr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514349</xdr:colOff>
      <xdr:row>11</xdr:row>
      <xdr:rowOff>133350</xdr:rowOff>
    </xdr:from>
    <xdr:ext cx="371475" cy="342900"/>
    <xdr:sp macro="" textlink="">
      <xdr:nvSpPr>
        <xdr:cNvPr id="7" name="Tekstvak 6"/>
        <xdr:cNvSpPr txBox="1"/>
      </xdr:nvSpPr>
      <xdr:spPr>
        <a:xfrm flipH="1">
          <a:off x="1123949" y="2609850"/>
          <a:ext cx="371475" cy="3429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1100" b="1">
              <a:solidFill>
                <a:srgbClr val="FF00FF"/>
              </a:solidFill>
            </a:rPr>
            <a:t>S1</a:t>
          </a:r>
        </a:p>
      </xdr:txBody>
    </xdr:sp>
    <xdr:clientData/>
  </xdr:oneCellAnchor>
  <xdr:oneCellAnchor>
    <xdr:from>
      <xdr:col>5</xdr:col>
      <xdr:colOff>304802</xdr:colOff>
      <xdr:row>14</xdr:row>
      <xdr:rowOff>114299</xdr:rowOff>
    </xdr:from>
    <xdr:ext cx="333373" cy="352426"/>
    <xdr:sp macro="" textlink="">
      <xdr:nvSpPr>
        <xdr:cNvPr id="8" name="Tekstvak 7"/>
        <xdr:cNvSpPr txBox="1"/>
      </xdr:nvSpPr>
      <xdr:spPr>
        <a:xfrm>
          <a:off x="3352802" y="3162299"/>
          <a:ext cx="333373" cy="352426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1100" b="1">
              <a:solidFill>
                <a:srgbClr val="FF0000"/>
              </a:solidFill>
            </a:rPr>
            <a:t>S3</a:t>
          </a:r>
        </a:p>
      </xdr:txBody>
    </xdr:sp>
    <xdr:clientData/>
  </xdr:oneCellAnchor>
  <xdr:oneCellAnchor>
    <xdr:from>
      <xdr:col>4</xdr:col>
      <xdr:colOff>114300</xdr:colOff>
      <xdr:row>13</xdr:row>
      <xdr:rowOff>123825</xdr:rowOff>
    </xdr:from>
    <xdr:ext cx="361950" cy="314325"/>
    <xdr:sp macro="" textlink="">
      <xdr:nvSpPr>
        <xdr:cNvPr id="9" name="Tekstvak 8"/>
        <xdr:cNvSpPr txBox="1"/>
      </xdr:nvSpPr>
      <xdr:spPr>
        <a:xfrm>
          <a:off x="2552700" y="2981325"/>
          <a:ext cx="3619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1100" b="1">
              <a:solidFill>
                <a:schemeClr val="accent3">
                  <a:lumMod val="50000"/>
                </a:schemeClr>
              </a:solidFill>
            </a:rPr>
            <a:t>S2</a:t>
          </a:r>
        </a:p>
      </xdr:txBody>
    </xdr:sp>
    <xdr:clientData/>
  </xdr:oneCellAnchor>
  <xdr:twoCellAnchor>
    <xdr:from>
      <xdr:col>1</xdr:col>
      <xdr:colOff>66675</xdr:colOff>
      <xdr:row>13</xdr:row>
      <xdr:rowOff>19050</xdr:rowOff>
    </xdr:from>
    <xdr:to>
      <xdr:col>6</xdr:col>
      <xdr:colOff>190500</xdr:colOff>
      <xdr:row>13</xdr:row>
      <xdr:rowOff>19050</xdr:rowOff>
    </xdr:to>
    <xdr:cxnSp macro="">
      <xdr:nvCxnSpPr>
        <xdr:cNvPr id="11" name="Rechte verbindingslijn 10"/>
        <xdr:cNvCxnSpPr/>
      </xdr:nvCxnSpPr>
      <xdr:spPr>
        <a:xfrm>
          <a:off x="676275" y="2876550"/>
          <a:ext cx="31718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276228</xdr:colOff>
      <xdr:row>13</xdr:row>
      <xdr:rowOff>180975</xdr:rowOff>
    </xdr:from>
    <xdr:to>
      <xdr:col>5</xdr:col>
      <xdr:colOff>285751</xdr:colOff>
      <xdr:row>16</xdr:row>
      <xdr:rowOff>104779</xdr:rowOff>
    </xdr:to>
    <xdr:cxnSp macro="">
      <xdr:nvCxnSpPr>
        <xdr:cNvPr id="13" name="Rechte verbindingslijn met pijl 12"/>
        <xdr:cNvCxnSpPr/>
      </xdr:nvCxnSpPr>
      <xdr:spPr>
        <a:xfrm rot="5400000">
          <a:off x="3081338" y="3281365"/>
          <a:ext cx="495304" cy="9523"/>
        </a:xfrm>
        <a:prstGeom prst="straightConnector1">
          <a:avLst/>
        </a:prstGeom>
        <a:ln w="19050">
          <a:solidFill>
            <a:srgbClr val="FF0000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314325</xdr:colOff>
      <xdr:row>24</xdr:row>
      <xdr:rowOff>142875</xdr:rowOff>
    </xdr:from>
    <xdr:ext cx="419100" cy="532036"/>
    <xdr:sp macro="" textlink="">
      <xdr:nvSpPr>
        <xdr:cNvPr id="16" name="Tekstvak 15"/>
        <xdr:cNvSpPr txBox="1"/>
      </xdr:nvSpPr>
      <xdr:spPr>
        <a:xfrm>
          <a:off x="923925" y="5095875"/>
          <a:ext cx="419100" cy="5320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1100">
              <a:solidFill>
                <a:srgbClr val="FF00FF"/>
              </a:solidFill>
            </a:rPr>
            <a:t>V1</a:t>
          </a:r>
        </a:p>
        <a:p>
          <a:endParaRPr lang="nl-NL" sz="1100">
            <a:solidFill>
              <a:srgbClr val="FF00FF"/>
            </a:solidFill>
          </a:endParaRPr>
        </a:p>
      </xdr:txBody>
    </xdr:sp>
    <xdr:clientData/>
  </xdr:oneCellAnchor>
  <xdr:oneCellAnchor>
    <xdr:from>
      <xdr:col>4</xdr:col>
      <xdr:colOff>514350</xdr:colOff>
      <xdr:row>23</xdr:row>
      <xdr:rowOff>66675</xdr:rowOff>
    </xdr:from>
    <xdr:ext cx="419100" cy="532036"/>
    <xdr:sp macro="" textlink="">
      <xdr:nvSpPr>
        <xdr:cNvPr id="17" name="Tekstvak 16"/>
        <xdr:cNvSpPr txBox="1"/>
      </xdr:nvSpPr>
      <xdr:spPr>
        <a:xfrm>
          <a:off x="2952750" y="4829175"/>
          <a:ext cx="419100" cy="5320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1100">
              <a:solidFill>
                <a:srgbClr val="FF0000"/>
              </a:solidFill>
            </a:rPr>
            <a:t>V3</a:t>
          </a:r>
        </a:p>
        <a:p>
          <a:endParaRPr lang="nl-NL" sz="1100">
            <a:solidFill>
              <a:srgbClr val="FF0000"/>
            </a:solidFill>
          </a:endParaRPr>
        </a:p>
        <a:p>
          <a:endParaRPr lang="nl-NL" sz="1100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523875</xdr:colOff>
      <xdr:row>33</xdr:row>
      <xdr:rowOff>142875</xdr:rowOff>
    </xdr:from>
    <xdr:ext cx="361950" cy="323850"/>
    <xdr:sp macro="" textlink="">
      <xdr:nvSpPr>
        <xdr:cNvPr id="18" name="Tekstvak 17"/>
        <xdr:cNvSpPr txBox="1"/>
      </xdr:nvSpPr>
      <xdr:spPr>
        <a:xfrm>
          <a:off x="1743075" y="6810375"/>
          <a:ext cx="361950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1100">
              <a:solidFill>
                <a:schemeClr val="accent3">
                  <a:lumMod val="50000"/>
                </a:schemeClr>
              </a:solidFill>
            </a:rPr>
            <a:t>V2</a:t>
          </a:r>
        </a:p>
        <a:p>
          <a:endParaRPr lang="nl-NL" sz="1100">
            <a:solidFill>
              <a:schemeClr val="accent3">
                <a:lumMod val="50000"/>
              </a:schemeClr>
            </a:solidFill>
          </a:endParaRPr>
        </a:p>
      </xdr:txBody>
    </xdr:sp>
    <xdr:clientData/>
  </xdr:oneCellAnchor>
  <xdr:twoCellAnchor>
    <xdr:from>
      <xdr:col>2</xdr:col>
      <xdr:colOff>190501</xdr:colOff>
      <xdr:row>10</xdr:row>
      <xdr:rowOff>104777</xdr:rowOff>
    </xdr:from>
    <xdr:to>
      <xdr:col>2</xdr:col>
      <xdr:colOff>190501</xdr:colOff>
      <xdr:row>11</xdr:row>
      <xdr:rowOff>114302</xdr:rowOff>
    </xdr:to>
    <xdr:cxnSp macro="">
      <xdr:nvCxnSpPr>
        <xdr:cNvPr id="19" name="Rechte verbindingslijn 18"/>
        <xdr:cNvCxnSpPr/>
      </xdr:nvCxnSpPr>
      <xdr:spPr>
        <a:xfrm rot="5400000" flipH="1" flipV="1">
          <a:off x="1309688" y="2490790"/>
          <a:ext cx="2000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133350</xdr:colOff>
      <xdr:row>9</xdr:row>
      <xdr:rowOff>19050</xdr:rowOff>
    </xdr:from>
    <xdr:to>
      <xdr:col>4</xdr:col>
      <xdr:colOff>133350</xdr:colOff>
      <xdr:row>12</xdr:row>
      <xdr:rowOff>19050</xdr:rowOff>
    </xdr:to>
    <xdr:cxnSp macro="">
      <xdr:nvCxnSpPr>
        <xdr:cNvPr id="20" name="Rechte verbindingslijn 19"/>
        <xdr:cNvCxnSpPr/>
      </xdr:nvCxnSpPr>
      <xdr:spPr>
        <a:xfrm rot="5400000" flipH="1" flipV="1">
          <a:off x="2286000" y="2400300"/>
          <a:ext cx="5715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571500</xdr:colOff>
      <xdr:row>8</xdr:row>
      <xdr:rowOff>161925</xdr:rowOff>
    </xdr:from>
    <xdr:to>
      <xdr:col>3</xdr:col>
      <xdr:colOff>342900</xdr:colOff>
      <xdr:row>10</xdr:row>
      <xdr:rowOff>28575</xdr:rowOff>
    </xdr:to>
    <xdr:sp macro="" textlink="">
      <xdr:nvSpPr>
        <xdr:cNvPr id="22" name="Tekstvak 21"/>
        <xdr:cNvSpPr txBox="1"/>
      </xdr:nvSpPr>
      <xdr:spPr>
        <a:xfrm>
          <a:off x="1790700" y="2066925"/>
          <a:ext cx="38100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l-NL" sz="1100"/>
            <a:t>t2</a:t>
          </a:r>
        </a:p>
      </xdr:txBody>
    </xdr:sp>
    <xdr:clientData/>
  </xdr:twoCellAnchor>
  <xdr:twoCellAnchor>
    <xdr:from>
      <xdr:col>4</xdr:col>
      <xdr:colOff>323850</xdr:colOff>
      <xdr:row>8</xdr:row>
      <xdr:rowOff>161925</xdr:rowOff>
    </xdr:from>
    <xdr:to>
      <xdr:col>5</xdr:col>
      <xdr:colOff>95250</xdr:colOff>
      <xdr:row>10</xdr:row>
      <xdr:rowOff>9525</xdr:rowOff>
    </xdr:to>
    <xdr:sp macro="" textlink="">
      <xdr:nvSpPr>
        <xdr:cNvPr id="23" name="Tekstvak 22"/>
        <xdr:cNvSpPr txBox="1"/>
      </xdr:nvSpPr>
      <xdr:spPr>
        <a:xfrm>
          <a:off x="2762250" y="2066925"/>
          <a:ext cx="381000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l-NL" sz="1100"/>
            <a:t>t3</a:t>
          </a:r>
        </a:p>
      </xdr:txBody>
    </xdr:sp>
    <xdr:clientData/>
  </xdr:twoCellAnchor>
  <xdr:twoCellAnchor>
    <xdr:from>
      <xdr:col>1</xdr:col>
      <xdr:colOff>266700</xdr:colOff>
      <xdr:row>9</xdr:row>
      <xdr:rowOff>9525</xdr:rowOff>
    </xdr:from>
    <xdr:to>
      <xdr:col>2</xdr:col>
      <xdr:colOff>38100</xdr:colOff>
      <xdr:row>10</xdr:row>
      <xdr:rowOff>66675</xdr:rowOff>
    </xdr:to>
    <xdr:sp macro="" textlink="">
      <xdr:nvSpPr>
        <xdr:cNvPr id="24" name="Tekstvak 23"/>
        <xdr:cNvSpPr txBox="1"/>
      </xdr:nvSpPr>
      <xdr:spPr>
        <a:xfrm>
          <a:off x="876300" y="2105025"/>
          <a:ext cx="38100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l-NL" sz="1100"/>
            <a:t>t1</a:t>
          </a:r>
        </a:p>
      </xdr:txBody>
    </xdr:sp>
    <xdr:clientData/>
  </xdr:twoCellAnchor>
  <xdr:twoCellAnchor>
    <xdr:from>
      <xdr:col>0</xdr:col>
      <xdr:colOff>0</xdr:colOff>
      <xdr:row>44</xdr:row>
      <xdr:rowOff>161924</xdr:rowOff>
    </xdr:from>
    <xdr:to>
      <xdr:col>7</xdr:col>
      <xdr:colOff>419100</xdr:colOff>
      <xdr:row>61</xdr:row>
      <xdr:rowOff>190499</xdr:rowOff>
    </xdr:to>
    <xdr:graphicFrame macro="">
      <xdr:nvGraphicFramePr>
        <xdr:cNvPr id="25" name="Grafiek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62</xdr:row>
      <xdr:rowOff>180974</xdr:rowOff>
    </xdr:from>
    <xdr:to>
      <xdr:col>7</xdr:col>
      <xdr:colOff>495300</xdr:colOff>
      <xdr:row>82</xdr:row>
      <xdr:rowOff>133349</xdr:rowOff>
    </xdr:to>
    <xdr:graphicFrame macro="">
      <xdr:nvGraphicFramePr>
        <xdr:cNvPr id="26" name="Grafiek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180975</xdr:colOff>
      <xdr:row>54</xdr:row>
      <xdr:rowOff>66675</xdr:rowOff>
    </xdr:from>
    <xdr:to>
      <xdr:col>2</xdr:col>
      <xdr:colOff>180977</xdr:colOff>
      <xdr:row>56</xdr:row>
      <xdr:rowOff>28575</xdr:rowOff>
    </xdr:to>
    <xdr:cxnSp macro="">
      <xdr:nvCxnSpPr>
        <xdr:cNvPr id="27" name="Rechte verbindingslijn met pijl 26"/>
        <xdr:cNvCxnSpPr/>
      </xdr:nvCxnSpPr>
      <xdr:spPr>
        <a:xfrm rot="5400000">
          <a:off x="1228726" y="10906124"/>
          <a:ext cx="342900" cy="2"/>
        </a:xfrm>
        <a:prstGeom prst="straightConnector1">
          <a:avLst/>
        </a:prstGeom>
        <a:ln w="19050">
          <a:solidFill>
            <a:srgbClr val="FF00FF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161927</xdr:colOff>
      <xdr:row>54</xdr:row>
      <xdr:rowOff>66676</xdr:rowOff>
    </xdr:from>
    <xdr:to>
      <xdr:col>4</xdr:col>
      <xdr:colOff>180974</xdr:colOff>
      <xdr:row>59</xdr:row>
      <xdr:rowOff>76206</xdr:rowOff>
    </xdr:to>
    <xdr:cxnSp macro="">
      <xdr:nvCxnSpPr>
        <xdr:cNvPr id="28" name="Rechte verbindingslijn met pijl 27"/>
        <xdr:cNvCxnSpPr/>
      </xdr:nvCxnSpPr>
      <xdr:spPr>
        <a:xfrm rot="5400000" flipH="1" flipV="1">
          <a:off x="2128836" y="11206167"/>
          <a:ext cx="962030" cy="19047"/>
        </a:xfrm>
        <a:prstGeom prst="straightConnector1">
          <a:avLst/>
        </a:prstGeom>
        <a:ln w="19050">
          <a:solidFill>
            <a:schemeClr val="accent3">
              <a:lumMod val="50000"/>
            </a:schemeClr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190500</xdr:colOff>
      <xdr:row>54</xdr:row>
      <xdr:rowOff>66675</xdr:rowOff>
    </xdr:from>
    <xdr:to>
      <xdr:col>4</xdr:col>
      <xdr:colOff>295275</xdr:colOff>
      <xdr:row>54</xdr:row>
      <xdr:rowOff>76200</xdr:rowOff>
    </xdr:to>
    <xdr:cxnSp macro="">
      <xdr:nvCxnSpPr>
        <xdr:cNvPr id="29" name="Rechte verbindingslijn 28"/>
        <xdr:cNvCxnSpPr/>
      </xdr:nvCxnSpPr>
      <xdr:spPr>
        <a:xfrm flipV="1">
          <a:off x="1409700" y="10734675"/>
          <a:ext cx="132397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533400</xdr:colOff>
      <xdr:row>54</xdr:row>
      <xdr:rowOff>171450</xdr:rowOff>
    </xdr:from>
    <xdr:ext cx="361950" cy="285750"/>
    <xdr:sp macro="" textlink="">
      <xdr:nvSpPr>
        <xdr:cNvPr id="30" name="Tekstvak 29"/>
        <xdr:cNvSpPr txBox="1"/>
      </xdr:nvSpPr>
      <xdr:spPr>
        <a:xfrm>
          <a:off x="1143000" y="10839450"/>
          <a:ext cx="361950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1100" b="1">
              <a:solidFill>
                <a:srgbClr val="FF00FF"/>
              </a:solidFill>
            </a:rPr>
            <a:t>S1</a:t>
          </a:r>
        </a:p>
      </xdr:txBody>
    </xdr:sp>
    <xdr:clientData/>
  </xdr:oneCellAnchor>
  <xdr:oneCellAnchor>
    <xdr:from>
      <xdr:col>5</xdr:col>
      <xdr:colOff>285751</xdr:colOff>
      <xdr:row>57</xdr:row>
      <xdr:rowOff>0</xdr:rowOff>
    </xdr:from>
    <xdr:ext cx="323849" cy="304800"/>
    <xdr:sp macro="" textlink="">
      <xdr:nvSpPr>
        <xdr:cNvPr id="31" name="Tekstvak 30"/>
        <xdr:cNvSpPr txBox="1"/>
      </xdr:nvSpPr>
      <xdr:spPr>
        <a:xfrm>
          <a:off x="3333751" y="11239500"/>
          <a:ext cx="323849" cy="30480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1100" b="1">
              <a:solidFill>
                <a:srgbClr val="FF0000"/>
              </a:solidFill>
            </a:rPr>
            <a:t>S3</a:t>
          </a:r>
        </a:p>
      </xdr:txBody>
    </xdr:sp>
    <xdr:clientData/>
  </xdr:oneCellAnchor>
  <xdr:oneCellAnchor>
    <xdr:from>
      <xdr:col>4</xdr:col>
      <xdr:colOff>180975</xdr:colOff>
      <xdr:row>54</xdr:row>
      <xdr:rowOff>180975</xdr:rowOff>
    </xdr:from>
    <xdr:ext cx="361950" cy="314325"/>
    <xdr:sp macro="" textlink="">
      <xdr:nvSpPr>
        <xdr:cNvPr id="32" name="Tekstvak 31"/>
        <xdr:cNvSpPr txBox="1"/>
      </xdr:nvSpPr>
      <xdr:spPr>
        <a:xfrm>
          <a:off x="2619375" y="10848975"/>
          <a:ext cx="3619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1100" b="1">
              <a:solidFill>
                <a:schemeClr val="accent3">
                  <a:lumMod val="50000"/>
                </a:schemeClr>
              </a:solidFill>
            </a:rPr>
            <a:t>S2</a:t>
          </a:r>
        </a:p>
      </xdr:txBody>
    </xdr:sp>
    <xdr:clientData/>
  </xdr:oneCellAnchor>
  <xdr:twoCellAnchor>
    <xdr:from>
      <xdr:col>1</xdr:col>
      <xdr:colOff>47625</xdr:colOff>
      <xdr:row>56</xdr:row>
      <xdr:rowOff>152400</xdr:rowOff>
    </xdr:from>
    <xdr:to>
      <xdr:col>6</xdr:col>
      <xdr:colOff>371475</xdr:colOff>
      <xdr:row>56</xdr:row>
      <xdr:rowOff>161925</xdr:rowOff>
    </xdr:to>
    <xdr:cxnSp macro="">
      <xdr:nvCxnSpPr>
        <xdr:cNvPr id="34" name="Rechte verbindingslijn 33"/>
        <xdr:cNvCxnSpPr/>
      </xdr:nvCxnSpPr>
      <xdr:spPr>
        <a:xfrm>
          <a:off x="657225" y="11201400"/>
          <a:ext cx="337185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323850</xdr:colOff>
      <xdr:row>56</xdr:row>
      <xdr:rowOff>162720</xdr:rowOff>
    </xdr:from>
    <xdr:to>
      <xdr:col>5</xdr:col>
      <xdr:colOff>324646</xdr:colOff>
      <xdr:row>59</xdr:row>
      <xdr:rowOff>85728</xdr:rowOff>
    </xdr:to>
    <xdr:cxnSp macro="">
      <xdr:nvCxnSpPr>
        <xdr:cNvPr id="36" name="Rechte verbindingslijn met pijl 35"/>
        <xdr:cNvCxnSpPr/>
      </xdr:nvCxnSpPr>
      <xdr:spPr>
        <a:xfrm rot="5400000">
          <a:off x="3124994" y="11458576"/>
          <a:ext cx="494508" cy="796"/>
        </a:xfrm>
        <a:prstGeom prst="straightConnector1">
          <a:avLst/>
        </a:prstGeom>
        <a:ln w="19050">
          <a:solidFill>
            <a:srgbClr val="FF0000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28575</xdr:colOff>
      <xdr:row>68</xdr:row>
      <xdr:rowOff>180975</xdr:rowOff>
    </xdr:from>
    <xdr:to>
      <xdr:col>2</xdr:col>
      <xdr:colOff>180975</xdr:colOff>
      <xdr:row>71</xdr:row>
      <xdr:rowOff>95250</xdr:rowOff>
    </xdr:to>
    <xdr:sp macro="" textlink="">
      <xdr:nvSpPr>
        <xdr:cNvPr id="39" name="Rechthoek 38"/>
        <xdr:cNvSpPr/>
      </xdr:nvSpPr>
      <xdr:spPr>
        <a:xfrm>
          <a:off x="638175" y="13515975"/>
          <a:ext cx="762000" cy="485775"/>
        </a:xfrm>
        <a:prstGeom prst="rect">
          <a:avLst/>
        </a:prstGeom>
        <a:solidFill>
          <a:srgbClr val="FF00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2</xdr:col>
      <xdr:colOff>219075</xdr:colOff>
      <xdr:row>71</xdr:row>
      <xdr:rowOff>104775</xdr:rowOff>
    </xdr:from>
    <xdr:to>
      <xdr:col>4</xdr:col>
      <xdr:colOff>123825</xdr:colOff>
      <xdr:row>76</xdr:row>
      <xdr:rowOff>152400</xdr:rowOff>
    </xdr:to>
    <xdr:sp macro="" textlink="">
      <xdr:nvSpPr>
        <xdr:cNvPr id="40" name="Rechthoek 39"/>
        <xdr:cNvSpPr/>
      </xdr:nvSpPr>
      <xdr:spPr>
        <a:xfrm>
          <a:off x="1438275" y="14011275"/>
          <a:ext cx="1123950" cy="1000125"/>
        </a:xfrm>
        <a:prstGeom prst="rect">
          <a:avLst/>
        </a:prstGeom>
        <a:solidFill>
          <a:schemeClr val="accent3">
            <a:lumMod val="50000"/>
            <a:alpha val="56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4</xdr:col>
      <xdr:colOff>171450</xdr:colOff>
      <xdr:row>67</xdr:row>
      <xdr:rowOff>104775</xdr:rowOff>
    </xdr:from>
    <xdr:to>
      <xdr:col>5</xdr:col>
      <xdr:colOff>342900</xdr:colOff>
      <xdr:row>71</xdr:row>
      <xdr:rowOff>95251</xdr:rowOff>
    </xdr:to>
    <xdr:sp macro="" textlink="">
      <xdr:nvSpPr>
        <xdr:cNvPr id="41" name="Rechthoek 40"/>
        <xdr:cNvSpPr/>
      </xdr:nvSpPr>
      <xdr:spPr>
        <a:xfrm>
          <a:off x="2609850" y="13249275"/>
          <a:ext cx="781050" cy="752476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3</xdr:col>
      <xdr:colOff>171449</xdr:colOff>
      <xdr:row>59</xdr:row>
      <xdr:rowOff>123826</xdr:rowOff>
    </xdr:from>
    <xdr:to>
      <xdr:col>4</xdr:col>
      <xdr:colOff>161924</xdr:colOff>
      <xdr:row>71</xdr:row>
      <xdr:rowOff>104776</xdr:rowOff>
    </xdr:to>
    <xdr:cxnSp macro="">
      <xdr:nvCxnSpPr>
        <xdr:cNvPr id="42" name="Rechte verbindingslijn met pijl 41"/>
        <xdr:cNvCxnSpPr>
          <a:stCxn id="40" idx="0"/>
        </xdr:cNvCxnSpPr>
      </xdr:nvCxnSpPr>
      <xdr:spPr>
        <a:xfrm rot="5400000" flipH="1" flipV="1">
          <a:off x="1166812" y="12577763"/>
          <a:ext cx="2266950" cy="600075"/>
        </a:xfrm>
        <a:prstGeom prst="straightConnector1">
          <a:avLst/>
        </a:prstGeom>
        <a:ln>
          <a:solidFill>
            <a:schemeClr val="accent3">
              <a:lumMod val="50000"/>
            </a:schemeClr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400050</xdr:colOff>
      <xdr:row>59</xdr:row>
      <xdr:rowOff>142875</xdr:rowOff>
    </xdr:from>
    <xdr:to>
      <xdr:col>5</xdr:col>
      <xdr:colOff>285750</xdr:colOff>
      <xdr:row>71</xdr:row>
      <xdr:rowOff>9527</xdr:rowOff>
    </xdr:to>
    <xdr:cxnSp macro="">
      <xdr:nvCxnSpPr>
        <xdr:cNvPr id="43" name="Rechte verbindingslijn met pijl 42"/>
        <xdr:cNvCxnSpPr/>
      </xdr:nvCxnSpPr>
      <xdr:spPr>
        <a:xfrm rot="5400000" flipH="1" flipV="1">
          <a:off x="2009774" y="12592051"/>
          <a:ext cx="2152652" cy="495300"/>
        </a:xfrm>
        <a:prstGeom prst="straightConnector1">
          <a:avLst/>
        </a:prstGeom>
        <a:ln>
          <a:solidFill>
            <a:srgbClr val="FF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228600</xdr:colOff>
      <xdr:row>67</xdr:row>
      <xdr:rowOff>114300</xdr:rowOff>
    </xdr:from>
    <xdr:ext cx="419100" cy="314325"/>
    <xdr:sp macro="" textlink="">
      <xdr:nvSpPr>
        <xdr:cNvPr id="44" name="Tekstvak 43"/>
        <xdr:cNvSpPr txBox="1"/>
      </xdr:nvSpPr>
      <xdr:spPr>
        <a:xfrm>
          <a:off x="838200" y="13258800"/>
          <a:ext cx="41910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1100">
              <a:solidFill>
                <a:srgbClr val="FF00FF"/>
              </a:solidFill>
            </a:rPr>
            <a:t>V1</a:t>
          </a:r>
        </a:p>
        <a:p>
          <a:endParaRPr lang="nl-NL" sz="1100">
            <a:solidFill>
              <a:srgbClr val="FF00FF"/>
            </a:solidFill>
          </a:endParaRPr>
        </a:p>
      </xdr:txBody>
    </xdr:sp>
    <xdr:clientData/>
  </xdr:oneCellAnchor>
  <xdr:oneCellAnchor>
    <xdr:from>
      <xdr:col>4</xdr:col>
      <xdr:colOff>514350</xdr:colOff>
      <xdr:row>66</xdr:row>
      <xdr:rowOff>19051</xdr:rowOff>
    </xdr:from>
    <xdr:ext cx="419100" cy="247649"/>
    <xdr:sp macro="" textlink="">
      <xdr:nvSpPr>
        <xdr:cNvPr id="45" name="Tekstvak 44"/>
        <xdr:cNvSpPr txBox="1"/>
      </xdr:nvSpPr>
      <xdr:spPr>
        <a:xfrm>
          <a:off x="2952750" y="12973051"/>
          <a:ext cx="41910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1100">
              <a:solidFill>
                <a:srgbClr val="FF0000"/>
              </a:solidFill>
            </a:rPr>
            <a:t>V3</a:t>
          </a:r>
        </a:p>
        <a:p>
          <a:endParaRPr lang="nl-NL" sz="1100">
            <a:solidFill>
              <a:srgbClr val="FF0000"/>
            </a:solidFill>
          </a:endParaRPr>
        </a:p>
        <a:p>
          <a:endParaRPr lang="nl-NL" sz="1100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0</xdr:colOff>
      <xdr:row>76</xdr:row>
      <xdr:rowOff>171450</xdr:rowOff>
    </xdr:from>
    <xdr:ext cx="419100" cy="238125"/>
    <xdr:sp macro="" textlink="">
      <xdr:nvSpPr>
        <xdr:cNvPr id="46" name="Tekstvak 45"/>
        <xdr:cNvSpPr txBox="1"/>
      </xdr:nvSpPr>
      <xdr:spPr>
        <a:xfrm>
          <a:off x="1828800" y="15030450"/>
          <a:ext cx="41910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1100">
              <a:solidFill>
                <a:schemeClr val="accent3">
                  <a:lumMod val="50000"/>
                </a:schemeClr>
              </a:solidFill>
            </a:rPr>
            <a:t>V2</a:t>
          </a:r>
        </a:p>
        <a:p>
          <a:endParaRPr lang="nl-NL" sz="1100">
            <a:solidFill>
              <a:schemeClr val="accent3">
                <a:lumMod val="50000"/>
              </a:schemeClr>
            </a:solidFill>
          </a:endParaRPr>
        </a:p>
      </xdr:txBody>
    </xdr:sp>
    <xdr:clientData/>
  </xdr:oneCellAnchor>
  <xdr:twoCellAnchor>
    <xdr:from>
      <xdr:col>3</xdr:col>
      <xdr:colOff>38100</xdr:colOff>
      <xdr:row>50</xdr:row>
      <xdr:rowOff>95250</xdr:rowOff>
    </xdr:from>
    <xdr:to>
      <xdr:col>3</xdr:col>
      <xdr:colOff>419100</xdr:colOff>
      <xdr:row>51</xdr:row>
      <xdr:rowOff>152400</xdr:rowOff>
    </xdr:to>
    <xdr:sp macro="" textlink="">
      <xdr:nvSpPr>
        <xdr:cNvPr id="50" name="Tekstvak 49"/>
        <xdr:cNvSpPr txBox="1"/>
      </xdr:nvSpPr>
      <xdr:spPr>
        <a:xfrm>
          <a:off x="1866900" y="10001250"/>
          <a:ext cx="38100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l-NL" sz="1100"/>
            <a:t>t2</a:t>
          </a:r>
        </a:p>
      </xdr:txBody>
    </xdr:sp>
    <xdr:clientData/>
  </xdr:twoCellAnchor>
  <xdr:twoCellAnchor>
    <xdr:from>
      <xdr:col>4</xdr:col>
      <xdr:colOff>361950</xdr:colOff>
      <xdr:row>47</xdr:row>
      <xdr:rowOff>114300</xdr:rowOff>
    </xdr:from>
    <xdr:to>
      <xdr:col>5</xdr:col>
      <xdr:colOff>133350</xdr:colOff>
      <xdr:row>48</xdr:row>
      <xdr:rowOff>171450</xdr:rowOff>
    </xdr:to>
    <xdr:sp macro="" textlink="">
      <xdr:nvSpPr>
        <xdr:cNvPr id="51" name="Tekstvak 50"/>
        <xdr:cNvSpPr txBox="1"/>
      </xdr:nvSpPr>
      <xdr:spPr>
        <a:xfrm>
          <a:off x="2800350" y="9448800"/>
          <a:ext cx="38100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l-NL" sz="1100"/>
            <a:t>t3</a:t>
          </a:r>
        </a:p>
      </xdr:txBody>
    </xdr:sp>
    <xdr:clientData/>
  </xdr:twoCellAnchor>
  <xdr:oneCellAnchor>
    <xdr:from>
      <xdr:col>4</xdr:col>
      <xdr:colOff>495301</xdr:colOff>
      <xdr:row>57</xdr:row>
      <xdr:rowOff>19050</xdr:rowOff>
    </xdr:from>
    <xdr:ext cx="609600" cy="436786"/>
    <xdr:sp macro="" textlink="">
      <xdr:nvSpPr>
        <xdr:cNvPr id="52" name="Tekstvak 51"/>
        <xdr:cNvSpPr txBox="1"/>
      </xdr:nvSpPr>
      <xdr:spPr>
        <a:xfrm>
          <a:off x="2933701" y="11258550"/>
          <a:ext cx="60960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800" b="1"/>
            <a:t>       r.c. </a:t>
          </a:r>
        </a:p>
        <a:p>
          <a:r>
            <a:rPr lang="nl-NL" sz="800" b="1"/>
            <a:t>= </a:t>
          </a:r>
          <a:r>
            <a:rPr lang="nl-NL" sz="800" b="1">
              <a:solidFill>
                <a:srgbClr val="FF0000"/>
              </a:solidFill>
            </a:rPr>
            <a:t>V3</a:t>
          </a:r>
        </a:p>
      </xdr:txBody>
    </xdr:sp>
    <xdr:clientData/>
  </xdr:oneCellAnchor>
  <xdr:oneCellAnchor>
    <xdr:from>
      <xdr:col>1</xdr:col>
      <xdr:colOff>114300</xdr:colOff>
      <xdr:row>54</xdr:row>
      <xdr:rowOff>180975</xdr:rowOff>
    </xdr:from>
    <xdr:ext cx="574196" cy="342786"/>
    <xdr:sp macro="" textlink="">
      <xdr:nvSpPr>
        <xdr:cNvPr id="53" name="Tekstvak 52"/>
        <xdr:cNvSpPr txBox="1"/>
      </xdr:nvSpPr>
      <xdr:spPr>
        <a:xfrm>
          <a:off x="723900" y="10848975"/>
          <a:ext cx="574196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nl-NL" sz="800" b="1"/>
            <a:t>          r.c. </a:t>
          </a:r>
        </a:p>
        <a:p>
          <a:r>
            <a:rPr lang="nl-NL" sz="800" b="1"/>
            <a:t>=</a:t>
          </a:r>
          <a:r>
            <a:rPr lang="nl-NL" sz="800" b="1">
              <a:solidFill>
                <a:srgbClr val="FF00FF"/>
              </a:solidFill>
            </a:rPr>
            <a:t> V1</a:t>
          </a:r>
        </a:p>
      </xdr:txBody>
    </xdr:sp>
    <xdr:clientData/>
  </xdr:oneCellAnchor>
  <xdr:oneCellAnchor>
    <xdr:from>
      <xdr:col>2</xdr:col>
      <xdr:colOff>571500</xdr:colOff>
      <xdr:row>55</xdr:row>
      <xdr:rowOff>57150</xdr:rowOff>
    </xdr:from>
    <xdr:ext cx="609600" cy="438150"/>
    <xdr:sp macro="" textlink="">
      <xdr:nvSpPr>
        <xdr:cNvPr id="54" name="Tekstvak 53"/>
        <xdr:cNvSpPr txBox="1"/>
      </xdr:nvSpPr>
      <xdr:spPr>
        <a:xfrm>
          <a:off x="1790700" y="10915650"/>
          <a:ext cx="609600" cy="4381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800" b="1"/>
            <a:t> r.c. </a:t>
          </a:r>
        </a:p>
        <a:p>
          <a:r>
            <a:rPr lang="nl-NL" sz="800" b="1"/>
            <a:t>     = </a:t>
          </a:r>
          <a:r>
            <a:rPr lang="nl-NL" sz="800" b="1">
              <a:solidFill>
                <a:schemeClr val="accent3">
                  <a:lumMod val="50000"/>
                </a:schemeClr>
              </a:solidFill>
            </a:rPr>
            <a:t>V2</a:t>
          </a:r>
        </a:p>
      </xdr:txBody>
    </xdr:sp>
    <xdr:clientData/>
  </xdr:oneCellAnchor>
  <xdr:twoCellAnchor>
    <xdr:from>
      <xdr:col>1</xdr:col>
      <xdr:colOff>190500</xdr:colOff>
      <xdr:row>53</xdr:row>
      <xdr:rowOff>47625</xdr:rowOff>
    </xdr:from>
    <xdr:to>
      <xdr:col>1</xdr:col>
      <xdr:colOff>571500</xdr:colOff>
      <xdr:row>54</xdr:row>
      <xdr:rowOff>104775</xdr:rowOff>
    </xdr:to>
    <xdr:sp macro="" textlink="">
      <xdr:nvSpPr>
        <xdr:cNvPr id="55" name="Tekstvak 54"/>
        <xdr:cNvSpPr txBox="1"/>
      </xdr:nvSpPr>
      <xdr:spPr>
        <a:xfrm>
          <a:off x="800100" y="10525125"/>
          <a:ext cx="38100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l-NL" sz="1100"/>
            <a:t>t1</a:t>
          </a:r>
        </a:p>
      </xdr:txBody>
    </xdr:sp>
    <xdr:clientData/>
  </xdr:twoCellAnchor>
  <xdr:twoCellAnchor>
    <xdr:from>
      <xdr:col>1</xdr:col>
      <xdr:colOff>57150</xdr:colOff>
      <xdr:row>67</xdr:row>
      <xdr:rowOff>47625</xdr:rowOff>
    </xdr:from>
    <xdr:to>
      <xdr:col>5</xdr:col>
      <xdr:colOff>476250</xdr:colOff>
      <xdr:row>67</xdr:row>
      <xdr:rowOff>47625</xdr:rowOff>
    </xdr:to>
    <xdr:cxnSp macro="">
      <xdr:nvCxnSpPr>
        <xdr:cNvPr id="56" name="Rechte verbindingslijn 55"/>
        <xdr:cNvCxnSpPr/>
      </xdr:nvCxnSpPr>
      <xdr:spPr>
        <a:xfrm>
          <a:off x="666750" y="13192125"/>
          <a:ext cx="2857500" cy="0"/>
        </a:xfrm>
        <a:prstGeom prst="line">
          <a:avLst/>
        </a:prstGeom>
        <a:ln w="22225"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457200</xdr:colOff>
      <xdr:row>66</xdr:row>
      <xdr:rowOff>104775</xdr:rowOff>
    </xdr:from>
    <xdr:ext cx="1206997" cy="264560"/>
    <xdr:sp macro="" textlink="">
      <xdr:nvSpPr>
        <xdr:cNvPr id="57" name="Tekstvak 56"/>
        <xdr:cNvSpPr txBox="1"/>
      </xdr:nvSpPr>
      <xdr:spPr>
        <a:xfrm>
          <a:off x="3505200" y="13058775"/>
          <a:ext cx="120699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nl-NL" sz="1100"/>
            <a:t>Vsgem = 1,57 m/s</a:t>
          </a:r>
        </a:p>
      </xdr:txBody>
    </xdr:sp>
    <xdr:clientData/>
  </xdr:oneCellAnchor>
  <xdr:twoCellAnchor>
    <xdr:from>
      <xdr:col>12</xdr:col>
      <xdr:colOff>114300</xdr:colOff>
      <xdr:row>60</xdr:row>
      <xdr:rowOff>114300</xdr:rowOff>
    </xdr:from>
    <xdr:to>
      <xdr:col>12</xdr:col>
      <xdr:colOff>476250</xdr:colOff>
      <xdr:row>60</xdr:row>
      <xdr:rowOff>115888</xdr:rowOff>
    </xdr:to>
    <xdr:cxnSp macro="">
      <xdr:nvCxnSpPr>
        <xdr:cNvPr id="65" name="Rechte verbindingslijn met pijl 64"/>
        <xdr:cNvCxnSpPr/>
      </xdr:nvCxnSpPr>
      <xdr:spPr>
        <a:xfrm>
          <a:off x="7429500" y="3733800"/>
          <a:ext cx="36195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200025</xdr:colOff>
      <xdr:row>56</xdr:row>
      <xdr:rowOff>85725</xdr:rowOff>
    </xdr:from>
    <xdr:to>
      <xdr:col>2</xdr:col>
      <xdr:colOff>142879</xdr:colOff>
      <xdr:row>68</xdr:row>
      <xdr:rowOff>161926</xdr:rowOff>
    </xdr:to>
    <xdr:cxnSp macro="">
      <xdr:nvCxnSpPr>
        <xdr:cNvPr id="75" name="Rechte verbindingslijn met pijl 74"/>
        <xdr:cNvCxnSpPr/>
      </xdr:nvCxnSpPr>
      <xdr:spPr>
        <a:xfrm rot="5400000" flipH="1" flipV="1">
          <a:off x="-95249" y="12039599"/>
          <a:ext cx="2362201" cy="552454"/>
        </a:xfrm>
        <a:prstGeom prst="straightConnector1">
          <a:avLst/>
        </a:prstGeom>
        <a:ln>
          <a:solidFill>
            <a:srgbClr val="FF00FF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371475</xdr:colOff>
      <xdr:row>56</xdr:row>
      <xdr:rowOff>9525</xdr:rowOff>
    </xdr:from>
    <xdr:ext cx="329064" cy="264560"/>
    <xdr:sp macro="" textlink="">
      <xdr:nvSpPr>
        <xdr:cNvPr id="74" name="Tekstvak 73"/>
        <xdr:cNvSpPr txBox="1"/>
      </xdr:nvSpPr>
      <xdr:spPr>
        <a:xfrm>
          <a:off x="4029075" y="11058525"/>
          <a:ext cx="329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nl-NL" sz="1100" b="1"/>
            <a:t>P3</a:t>
          </a:r>
        </a:p>
      </xdr:txBody>
    </xdr:sp>
    <xdr:clientData/>
  </xdr:oneCellAnchor>
  <xdr:oneCellAnchor>
    <xdr:from>
      <xdr:col>5</xdr:col>
      <xdr:colOff>352425</xdr:colOff>
      <xdr:row>47</xdr:row>
      <xdr:rowOff>142875</xdr:rowOff>
    </xdr:from>
    <xdr:ext cx="486223" cy="264560"/>
    <xdr:sp macro="" textlink="">
      <xdr:nvSpPr>
        <xdr:cNvPr id="76" name="Tekstvak 75"/>
        <xdr:cNvSpPr txBox="1"/>
      </xdr:nvSpPr>
      <xdr:spPr>
        <a:xfrm>
          <a:off x="3400425" y="9477375"/>
          <a:ext cx="48622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nl-NL" sz="1100" b="1"/>
            <a:t>Wtot</a:t>
          </a:r>
        </a:p>
      </xdr:txBody>
    </xdr:sp>
    <xdr:clientData/>
  </xdr:one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0.56899</cdr:x>
      <cdr:y>0.52478</cdr:y>
    </cdr:from>
    <cdr:to>
      <cdr:x>0.74399</cdr:x>
      <cdr:y>0.52527</cdr:y>
    </cdr:to>
    <cdr:sp macro="" textlink="">
      <cdr:nvSpPr>
        <cdr:cNvPr id="3" name="Rechte verbindingslijn met pijl 2"/>
        <cdr:cNvSpPr/>
      </cdr:nvSpPr>
      <cdr:spPr>
        <a:xfrm xmlns:a="http://schemas.openxmlformats.org/drawingml/2006/main">
          <a:off x="2552629" y="1714510"/>
          <a:ext cx="785098" cy="1600"/>
        </a:xfrm>
        <a:prstGeom xmlns:a="http://schemas.openxmlformats.org/drawingml/2006/main" prst="straightConnector1">
          <a:avLst/>
        </a:prstGeom>
        <a:ln xmlns:a="http://schemas.openxmlformats.org/drawingml/2006/main">
          <a:headEnd type="arrow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nl-NL"/>
        </a:p>
      </cdr:txBody>
    </cdr:sp>
  </cdr:relSizeAnchor>
  <cdr:relSizeAnchor xmlns:cdr="http://schemas.openxmlformats.org/drawingml/2006/chartDrawing">
    <cdr:from>
      <cdr:x>0.13966</cdr:x>
      <cdr:y>0.51894</cdr:y>
    </cdr:from>
    <cdr:to>
      <cdr:x>0.31049</cdr:x>
      <cdr:y>0.51943</cdr:y>
    </cdr:to>
    <cdr:sp macro="" textlink="">
      <cdr:nvSpPr>
        <cdr:cNvPr id="7" name="Rechte verbindingslijn met pijl 6"/>
        <cdr:cNvSpPr/>
      </cdr:nvSpPr>
      <cdr:spPr>
        <a:xfrm xmlns:a="http://schemas.openxmlformats.org/drawingml/2006/main" rot="10800000">
          <a:off x="626565" y="1695427"/>
          <a:ext cx="766390" cy="1601"/>
        </a:xfrm>
        <a:prstGeom xmlns:a="http://schemas.openxmlformats.org/drawingml/2006/main" prst="straightConnector1">
          <a:avLst/>
        </a:prstGeom>
        <a:ln xmlns:a="http://schemas.openxmlformats.org/drawingml/2006/main">
          <a:headEnd type="arrow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nl-NL"/>
        </a:p>
      </cdr:txBody>
    </cdr:sp>
  </cdr:relSizeAnchor>
  <cdr:relSizeAnchor xmlns:cdr="http://schemas.openxmlformats.org/drawingml/2006/chartDrawing">
    <cdr:from>
      <cdr:x>0.30574</cdr:x>
      <cdr:y>0.52186</cdr:y>
    </cdr:from>
    <cdr:to>
      <cdr:x>0.56476</cdr:x>
      <cdr:y>0.52235</cdr:y>
    </cdr:to>
    <cdr:sp macro="" textlink="">
      <cdr:nvSpPr>
        <cdr:cNvPr id="8" name="Rechte verbindingslijn met pijl 7"/>
        <cdr:cNvSpPr/>
      </cdr:nvSpPr>
      <cdr:spPr>
        <a:xfrm xmlns:a="http://schemas.openxmlformats.org/drawingml/2006/main">
          <a:off x="1371617" y="1704967"/>
          <a:ext cx="1162035" cy="1601"/>
        </a:xfrm>
        <a:prstGeom xmlns:a="http://schemas.openxmlformats.org/drawingml/2006/main" prst="straightConnector1">
          <a:avLst/>
        </a:prstGeom>
        <a:ln xmlns:a="http://schemas.openxmlformats.org/drawingml/2006/main">
          <a:headEnd type="arrow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nl-NL"/>
        </a:p>
      </cdr:txBody>
    </cdr:sp>
  </cdr:relSizeAnchor>
  <cdr:relSizeAnchor xmlns:cdr="http://schemas.openxmlformats.org/drawingml/2006/chartDrawing">
    <cdr:from>
      <cdr:x>0.74098</cdr:x>
      <cdr:y>0.39067</cdr:y>
    </cdr:from>
    <cdr:to>
      <cdr:x>0.7431</cdr:x>
      <cdr:y>0.69097</cdr:y>
    </cdr:to>
    <cdr:sp macro="" textlink="">
      <cdr:nvSpPr>
        <cdr:cNvPr id="10" name="Rechte verbindingslijn 9"/>
        <cdr:cNvSpPr/>
      </cdr:nvSpPr>
      <cdr:spPr>
        <a:xfrm xmlns:a="http://schemas.openxmlformats.org/drawingml/2006/main" rot="16200000">
          <a:off x="2838452" y="1762138"/>
          <a:ext cx="981084" cy="951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nl-NL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Rechte verbindingslijn 2"/>
        <cdr:cNvSpPr/>
      </cdr:nvSpPr>
      <cdr:spPr>
        <a:xfrm xmlns:a="http://schemas.openxmlformats.org/drawingml/2006/main">
          <a:off x="0" y="-8924924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nl-NL"/>
        </a:p>
      </cdr:txBody>
    </cdr:sp>
  </cdr:relSizeAnchor>
  <cdr:relSizeAnchor xmlns:cdr="http://schemas.openxmlformats.org/drawingml/2006/chartDrawing">
    <cdr:from>
      <cdr:x>0.77016</cdr:x>
      <cdr:y>0.6533</cdr:y>
    </cdr:from>
    <cdr:to>
      <cdr:x>0.77049</cdr:x>
      <cdr:y>0.69995</cdr:y>
    </cdr:to>
    <cdr:sp macro="" textlink="">
      <cdr:nvSpPr>
        <cdr:cNvPr id="7" name="Rechte verbindingslijn met pijl 6"/>
        <cdr:cNvSpPr/>
      </cdr:nvSpPr>
      <cdr:spPr>
        <a:xfrm xmlns:a="http://schemas.openxmlformats.org/drawingml/2006/main" rot="5400000">
          <a:off x="3609181" y="2134395"/>
          <a:ext cx="1588" cy="152400"/>
        </a:xfrm>
        <a:prstGeom xmlns:a="http://schemas.openxmlformats.org/drawingml/2006/main" prst="straightConnector1">
          <a:avLst/>
        </a:prstGeom>
        <a:ln xmlns:a="http://schemas.openxmlformats.org/drawingml/2006/main" w="22225">
          <a:solidFill>
            <a:schemeClr val="accent2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nl-NL"/>
        </a:p>
      </cdr:txBody>
    </cdr:sp>
  </cdr:relSizeAnchor>
  <cdr:relSizeAnchor xmlns:cdr="http://schemas.openxmlformats.org/drawingml/2006/chartDrawing">
    <cdr:from>
      <cdr:x>0.77236</cdr:x>
      <cdr:y>0.62391</cdr:y>
    </cdr:from>
    <cdr:to>
      <cdr:x>0.87195</cdr:x>
      <cdr:y>0.69971</cdr:y>
    </cdr:to>
    <cdr:sp macro="" textlink="">
      <cdr:nvSpPr>
        <cdr:cNvPr id="9" name="Tekstvak 8"/>
        <cdr:cNvSpPr txBox="1"/>
      </cdr:nvSpPr>
      <cdr:spPr>
        <a:xfrm xmlns:a="http://schemas.openxmlformats.org/drawingml/2006/main">
          <a:off x="3619500" y="2038351"/>
          <a:ext cx="4667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nl-NL" sz="1100" b="1">
              <a:solidFill>
                <a:schemeClr val="accent2"/>
              </a:solidFill>
            </a:rPr>
            <a:t>Stot</a:t>
          </a:r>
        </a:p>
      </cdr:txBody>
    </cdr:sp>
  </cdr:relSizeAnchor>
  <cdr:relSizeAnchor xmlns:cdr="http://schemas.openxmlformats.org/drawingml/2006/chartDrawing">
    <cdr:from>
      <cdr:x>0.13618</cdr:x>
      <cdr:y>0.65306</cdr:y>
    </cdr:from>
    <cdr:to>
      <cdr:x>0.77846</cdr:x>
      <cdr:y>0.65306</cdr:y>
    </cdr:to>
    <cdr:sp macro="" textlink="">
      <cdr:nvSpPr>
        <cdr:cNvPr id="11" name="Rechte verbindingslijn 10"/>
        <cdr:cNvSpPr/>
      </cdr:nvSpPr>
      <cdr:spPr>
        <a:xfrm xmlns:a="http://schemas.openxmlformats.org/drawingml/2006/main">
          <a:off x="638175" y="2133601"/>
          <a:ext cx="300990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nl-NL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9524</xdr:rowOff>
    </xdr:from>
    <xdr:to>
      <xdr:col>11</xdr:col>
      <xdr:colOff>571500</xdr:colOff>
      <xdr:row>24</xdr:row>
      <xdr:rowOff>57149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11</xdr:col>
      <xdr:colOff>533400</xdr:colOff>
      <xdr:row>48</xdr:row>
      <xdr:rowOff>47625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48</xdr:row>
      <xdr:rowOff>171450</xdr:rowOff>
    </xdr:from>
    <xdr:to>
      <xdr:col>11</xdr:col>
      <xdr:colOff>514350</xdr:colOff>
      <xdr:row>72</xdr:row>
      <xdr:rowOff>28575</xdr:rowOff>
    </xdr:to>
    <xdr:graphicFrame macro="">
      <xdr:nvGraphicFramePr>
        <xdr:cNvPr id="4" name="Grafiek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266700</xdr:colOff>
      <xdr:row>13</xdr:row>
      <xdr:rowOff>9525</xdr:rowOff>
    </xdr:from>
    <xdr:to>
      <xdr:col>6</xdr:col>
      <xdr:colOff>361950</xdr:colOff>
      <xdr:row>68</xdr:row>
      <xdr:rowOff>142875</xdr:rowOff>
    </xdr:to>
    <xdr:cxnSp macro="">
      <xdr:nvCxnSpPr>
        <xdr:cNvPr id="9" name="Rechte verbindingslijn 8"/>
        <xdr:cNvCxnSpPr/>
      </xdr:nvCxnSpPr>
      <xdr:spPr>
        <a:xfrm rot="5400000">
          <a:off x="-1333500" y="7553325"/>
          <a:ext cx="10610850" cy="95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</xdr:colOff>
      <xdr:row>38</xdr:row>
      <xdr:rowOff>114299</xdr:rowOff>
    </xdr:from>
    <xdr:to>
      <xdr:col>6</xdr:col>
      <xdr:colOff>266700</xdr:colOff>
      <xdr:row>44</xdr:row>
      <xdr:rowOff>123824</xdr:rowOff>
    </xdr:to>
    <xdr:sp macro="" textlink="">
      <xdr:nvSpPr>
        <xdr:cNvPr id="11" name="Rechthoekige driehoek 10"/>
        <xdr:cNvSpPr/>
      </xdr:nvSpPr>
      <xdr:spPr>
        <a:xfrm flipH="1">
          <a:off x="647700" y="7353299"/>
          <a:ext cx="3276600" cy="1152525"/>
        </a:xfrm>
        <a:prstGeom prst="rtTriangle">
          <a:avLst/>
        </a:prstGeom>
        <a:solidFill>
          <a:srgbClr val="FF0000">
            <a:alpha val="56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6</xdr:col>
      <xdr:colOff>294481</xdr:colOff>
      <xdr:row>38</xdr:row>
      <xdr:rowOff>105569</xdr:rowOff>
    </xdr:from>
    <xdr:to>
      <xdr:col>6</xdr:col>
      <xdr:colOff>296069</xdr:colOff>
      <xdr:row>44</xdr:row>
      <xdr:rowOff>143669</xdr:rowOff>
    </xdr:to>
    <xdr:cxnSp macro="">
      <xdr:nvCxnSpPr>
        <xdr:cNvPr id="13" name="Rechte verbindingslijn met pijl 12"/>
        <xdr:cNvCxnSpPr/>
      </xdr:nvCxnSpPr>
      <xdr:spPr>
        <a:xfrm rot="5400000" flipH="1">
          <a:off x="3362325" y="7934325"/>
          <a:ext cx="1181100" cy="1588"/>
        </a:xfrm>
        <a:prstGeom prst="straightConnector1">
          <a:avLst/>
        </a:prstGeom>
        <a:ln w="50800">
          <a:solidFill>
            <a:srgbClr val="FF00FF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342107</xdr:colOff>
      <xdr:row>17</xdr:row>
      <xdr:rowOff>171450</xdr:rowOff>
    </xdr:from>
    <xdr:to>
      <xdr:col>6</xdr:col>
      <xdr:colOff>342901</xdr:colOff>
      <xdr:row>20</xdr:row>
      <xdr:rowOff>143669</xdr:rowOff>
    </xdr:to>
    <xdr:cxnSp macro="">
      <xdr:nvCxnSpPr>
        <xdr:cNvPr id="16" name="Rechte verbindingslijn met pijl 15"/>
        <xdr:cNvCxnSpPr/>
      </xdr:nvCxnSpPr>
      <xdr:spPr>
        <a:xfrm rot="5400000" flipH="1" flipV="1">
          <a:off x="3728244" y="3681413"/>
          <a:ext cx="543719" cy="794"/>
        </a:xfrm>
        <a:prstGeom prst="straightConnector1">
          <a:avLst/>
        </a:prstGeom>
        <a:ln w="4762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495300</xdr:colOff>
      <xdr:row>19</xdr:row>
      <xdr:rowOff>142875</xdr:rowOff>
    </xdr:from>
    <xdr:to>
      <xdr:col>6</xdr:col>
      <xdr:colOff>228600</xdr:colOff>
      <xdr:row>41</xdr:row>
      <xdr:rowOff>47625</xdr:rowOff>
    </xdr:to>
    <xdr:cxnSp macro="">
      <xdr:nvCxnSpPr>
        <xdr:cNvPr id="18" name="Rechte verbindingslijn met pijl 17"/>
        <xdr:cNvCxnSpPr/>
      </xdr:nvCxnSpPr>
      <xdr:spPr>
        <a:xfrm rot="5400000" flipH="1" flipV="1">
          <a:off x="1057275" y="4838700"/>
          <a:ext cx="4095750" cy="1562100"/>
        </a:xfrm>
        <a:prstGeom prst="straightConnector1">
          <a:avLst/>
        </a:prstGeom>
        <a:ln w="2222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381000</xdr:colOff>
      <xdr:row>42</xdr:row>
      <xdr:rowOff>85725</xdr:rowOff>
    </xdr:from>
    <xdr:to>
      <xdr:col>6</xdr:col>
      <xdr:colOff>209550</xdr:colOff>
      <xdr:row>53</xdr:row>
      <xdr:rowOff>66675</xdr:rowOff>
    </xdr:to>
    <xdr:cxnSp macro="">
      <xdr:nvCxnSpPr>
        <xdr:cNvPr id="20" name="Rechte verbindingslijn met pijl 19"/>
        <xdr:cNvCxnSpPr/>
      </xdr:nvCxnSpPr>
      <xdr:spPr>
        <a:xfrm rot="5400000" flipH="1" flipV="1">
          <a:off x="2305050" y="8410575"/>
          <a:ext cx="2076450" cy="1047750"/>
        </a:xfrm>
        <a:prstGeom prst="straightConnector1">
          <a:avLst/>
        </a:prstGeom>
        <a:ln w="22225">
          <a:solidFill>
            <a:srgbClr val="FF00FF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390524</xdr:colOff>
      <xdr:row>39</xdr:row>
      <xdr:rowOff>123825</xdr:rowOff>
    </xdr:from>
    <xdr:ext cx="866775" cy="323850"/>
    <xdr:sp macro="" textlink="">
      <xdr:nvSpPr>
        <xdr:cNvPr id="23" name="Tekstvak 22"/>
        <xdr:cNvSpPr txBox="1"/>
      </xdr:nvSpPr>
      <xdr:spPr>
        <a:xfrm>
          <a:off x="4048124" y="7362825"/>
          <a:ext cx="86677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1400" b="1">
              <a:solidFill>
                <a:srgbClr val="FF00FF"/>
              </a:solidFill>
            </a:rPr>
            <a:t>V = a*t</a:t>
          </a:r>
        </a:p>
      </xdr:txBody>
    </xdr:sp>
    <xdr:clientData/>
  </xdr:oneCellAnchor>
  <xdr:oneCellAnchor>
    <xdr:from>
      <xdr:col>7</xdr:col>
      <xdr:colOff>495300</xdr:colOff>
      <xdr:row>49</xdr:row>
      <xdr:rowOff>57150</xdr:rowOff>
    </xdr:from>
    <xdr:ext cx="1724190" cy="436786"/>
    <xdr:sp macro="" textlink="">
      <xdr:nvSpPr>
        <xdr:cNvPr id="54" name="Tekstvak 53"/>
        <xdr:cNvSpPr txBox="1"/>
      </xdr:nvSpPr>
      <xdr:spPr>
        <a:xfrm>
          <a:off x="4762500" y="9391650"/>
          <a:ext cx="172419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nl-NL" sz="1100" b="1"/>
            <a:t>A = 1e afgeleide van V</a:t>
          </a:r>
        </a:p>
        <a:p>
          <a:r>
            <a:rPr lang="nl-NL" sz="1100" b="1"/>
            <a:t>   = 2e afgeleide van P en S</a:t>
          </a:r>
        </a:p>
      </xdr:txBody>
    </xdr:sp>
    <xdr:clientData/>
  </xdr:oneCellAnchor>
  <xdr:oneCellAnchor>
    <xdr:from>
      <xdr:col>7</xdr:col>
      <xdr:colOff>95250</xdr:colOff>
      <xdr:row>9</xdr:row>
      <xdr:rowOff>9525</xdr:rowOff>
    </xdr:from>
    <xdr:ext cx="2541658" cy="280205"/>
    <xdr:sp macro="" textlink="">
      <xdr:nvSpPr>
        <xdr:cNvPr id="55" name="Tekstvak 54"/>
        <xdr:cNvSpPr txBox="1"/>
      </xdr:nvSpPr>
      <xdr:spPr>
        <a:xfrm>
          <a:off x="4362450" y="1724025"/>
          <a:ext cx="2541658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nl-NL" sz="1200" b="1"/>
            <a:t>P = S = Oppervlak onder snelheidslijn</a:t>
          </a:r>
        </a:p>
      </xdr:txBody>
    </xdr:sp>
    <xdr:clientData/>
  </xdr:oneCellAnchor>
  <xdr:twoCellAnchor>
    <xdr:from>
      <xdr:col>6</xdr:col>
      <xdr:colOff>152400</xdr:colOff>
      <xdr:row>17</xdr:row>
      <xdr:rowOff>161925</xdr:rowOff>
    </xdr:from>
    <xdr:to>
      <xdr:col>8</xdr:col>
      <xdr:colOff>57150</xdr:colOff>
      <xdr:row>17</xdr:row>
      <xdr:rowOff>180975</xdr:rowOff>
    </xdr:to>
    <xdr:cxnSp macro="">
      <xdr:nvCxnSpPr>
        <xdr:cNvPr id="17" name="Rechte verbindingslijn 16"/>
        <xdr:cNvCxnSpPr/>
      </xdr:nvCxnSpPr>
      <xdr:spPr>
        <a:xfrm flipV="1">
          <a:off x="3810000" y="3400425"/>
          <a:ext cx="1123950" cy="1905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7</xdr:col>
      <xdr:colOff>552450</xdr:colOff>
      <xdr:row>16</xdr:row>
      <xdr:rowOff>28575</xdr:rowOff>
    </xdr:from>
    <xdr:ext cx="909544" cy="264560"/>
    <xdr:sp macro="" textlink="">
      <xdr:nvSpPr>
        <xdr:cNvPr id="21" name="Tekstvak 20"/>
        <xdr:cNvSpPr txBox="1"/>
      </xdr:nvSpPr>
      <xdr:spPr>
        <a:xfrm>
          <a:off x="4819650" y="3076575"/>
          <a:ext cx="909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nl-NL" sz="1100" b="1">
              <a:solidFill>
                <a:srgbClr val="FF0000"/>
              </a:solidFill>
            </a:rPr>
            <a:t>r.c. = V = a*t</a:t>
          </a:r>
        </a:p>
      </xdr:txBody>
    </xdr:sp>
    <xdr:clientData/>
  </xdr:oneCellAnchor>
  <xdr:twoCellAnchor>
    <xdr:from>
      <xdr:col>6</xdr:col>
      <xdr:colOff>114300</xdr:colOff>
      <xdr:row>38</xdr:row>
      <xdr:rowOff>95250</xdr:rowOff>
    </xdr:from>
    <xdr:to>
      <xdr:col>8</xdr:col>
      <xdr:colOff>457200</xdr:colOff>
      <xdr:row>38</xdr:row>
      <xdr:rowOff>114300</xdr:rowOff>
    </xdr:to>
    <xdr:cxnSp macro="">
      <xdr:nvCxnSpPr>
        <xdr:cNvPr id="24" name="Rechte verbindingslijn 23"/>
        <xdr:cNvCxnSpPr/>
      </xdr:nvCxnSpPr>
      <xdr:spPr>
        <a:xfrm flipV="1">
          <a:off x="3771900" y="7334250"/>
          <a:ext cx="1562100" cy="19050"/>
        </a:xfrm>
        <a:prstGeom prst="line">
          <a:avLst/>
        </a:prstGeom>
        <a:ln>
          <a:solidFill>
            <a:srgbClr val="FF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0.57067</cdr:x>
      <cdr:y>0.76559</cdr:y>
    </cdr:from>
    <cdr:to>
      <cdr:x>0.78134</cdr:x>
      <cdr:y>0.83011</cdr:y>
    </cdr:to>
    <cdr:sp macro="" textlink="">
      <cdr:nvSpPr>
        <cdr:cNvPr id="2" name="Tekstvak 1"/>
        <cdr:cNvSpPr txBox="1"/>
      </cdr:nvSpPr>
      <cdr:spPr>
        <a:xfrm xmlns:a="http://schemas.openxmlformats.org/drawingml/2006/main">
          <a:off x="4076700" y="3390902"/>
          <a:ext cx="1504974" cy="2857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nl-NL" sz="1400" b="1">
              <a:solidFill>
                <a:srgbClr val="FF0000"/>
              </a:solidFill>
            </a:rPr>
            <a:t>P = S = 1/2 * a * t^2</a:t>
          </a:r>
        </a:p>
      </cdr:txBody>
    </cdr:sp>
  </cdr:relSizeAnchor>
</c:userShape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>
      <selection activeCell="H51" sqref="H51"/>
    </sheetView>
  </sheetViews>
  <sheetFormatPr defaultRowHeight="14.4"/>
  <sheetData>
    <row r="1" spans="1:4">
      <c r="A1" s="41" t="s">
        <v>581</v>
      </c>
    </row>
    <row r="3" spans="1:4">
      <c r="A3" s="1" t="s">
        <v>586</v>
      </c>
      <c r="D3" s="1" t="s">
        <v>578</v>
      </c>
    </row>
    <row r="5" spans="1:4" s="1" customFormat="1">
      <c r="A5" s="1" t="s">
        <v>585</v>
      </c>
      <c r="D5" s="1" t="s">
        <v>579</v>
      </c>
    </row>
    <row r="7" spans="1:4">
      <c r="A7" s="41" t="s">
        <v>556</v>
      </c>
    </row>
    <row r="9" spans="1:4">
      <c r="A9" s="1" t="s">
        <v>576</v>
      </c>
    </row>
    <row r="11" spans="1:4">
      <c r="A11" s="1" t="s">
        <v>557</v>
      </c>
      <c r="B11" s="1" t="s">
        <v>559</v>
      </c>
    </row>
    <row r="12" spans="1:4">
      <c r="A12" s="1" t="s">
        <v>558</v>
      </c>
      <c r="B12" s="1" t="s">
        <v>560</v>
      </c>
    </row>
    <row r="13" spans="1:4">
      <c r="A13" s="1" t="s">
        <v>381</v>
      </c>
      <c r="B13" s="1" t="s">
        <v>561</v>
      </c>
    </row>
    <row r="15" spans="1:4">
      <c r="A15" s="1" t="s">
        <v>562</v>
      </c>
    </row>
    <row r="17" spans="1:7">
      <c r="A17" s="1" t="s">
        <v>577</v>
      </c>
    </row>
    <row r="18" spans="1:7">
      <c r="A18" s="1"/>
    </row>
    <row r="20" spans="1:7">
      <c r="A20" s="1" t="s">
        <v>574</v>
      </c>
    </row>
    <row r="21" spans="1:7">
      <c r="A21" s="1" t="s">
        <v>566</v>
      </c>
    </row>
    <row r="22" spans="1:7">
      <c r="A22" s="1" t="s">
        <v>567</v>
      </c>
    </row>
    <row r="23" spans="1:7">
      <c r="A23" s="1" t="s">
        <v>568</v>
      </c>
    </row>
    <row r="24" spans="1:7">
      <c r="A24" s="1" t="s">
        <v>569</v>
      </c>
    </row>
    <row r="25" spans="1:7">
      <c r="A25" s="1" t="s">
        <v>573</v>
      </c>
    </row>
    <row r="26" spans="1:7">
      <c r="A26" s="1" t="s">
        <v>571</v>
      </c>
    </row>
    <row r="27" spans="1:7">
      <c r="A27" s="1" t="s">
        <v>570</v>
      </c>
    </row>
    <row r="28" spans="1:7">
      <c r="A28" s="1"/>
    </row>
    <row r="29" spans="1:7">
      <c r="A29" s="1"/>
    </row>
    <row r="30" spans="1:7">
      <c r="A30" s="1" t="s">
        <v>575</v>
      </c>
    </row>
    <row r="31" spans="1:7">
      <c r="A31" s="1" t="s">
        <v>565</v>
      </c>
    </row>
    <row r="32" spans="1:7">
      <c r="A32" s="1" t="s">
        <v>563</v>
      </c>
      <c r="G32" s="1" t="s">
        <v>572</v>
      </c>
    </row>
    <row r="33" spans="1:6">
      <c r="A33" s="1" t="s">
        <v>564</v>
      </c>
    </row>
    <row r="36" spans="1:6">
      <c r="A36" s="1" t="s">
        <v>584</v>
      </c>
    </row>
    <row r="37" spans="1:6">
      <c r="A37" s="1"/>
    </row>
    <row r="38" spans="1:6" ht="16.2">
      <c r="A38" s="1" t="s">
        <v>553</v>
      </c>
    </row>
    <row r="39" spans="1:6">
      <c r="A39" s="1" t="s">
        <v>550</v>
      </c>
    </row>
    <row r="40" spans="1:6">
      <c r="A40" s="1"/>
    </row>
    <row r="41" spans="1:6">
      <c r="A41" s="1" t="s">
        <v>551</v>
      </c>
    </row>
    <row r="42" spans="1:6">
      <c r="A42" s="1" t="s">
        <v>552</v>
      </c>
    </row>
    <row r="43" spans="1:6">
      <c r="A43" s="1"/>
    </row>
    <row r="44" spans="1:6" ht="16.2">
      <c r="A44" s="1" t="s">
        <v>554</v>
      </c>
      <c r="F44" s="1" t="s">
        <v>555</v>
      </c>
    </row>
    <row r="45" spans="1:6">
      <c r="A45" s="1"/>
    </row>
    <row r="47" spans="1:6">
      <c r="A47" s="41" t="s">
        <v>580</v>
      </c>
    </row>
    <row r="49" spans="1:1">
      <c r="A49" s="1" t="s">
        <v>587</v>
      </c>
    </row>
    <row r="50" spans="1:1">
      <c r="A50" s="1" t="s">
        <v>582</v>
      </c>
    </row>
    <row r="51" spans="1:1">
      <c r="A51" s="1" t="s">
        <v>583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O154"/>
  <sheetViews>
    <sheetView workbookViewId="0"/>
  </sheetViews>
  <sheetFormatPr defaultRowHeight="14.4"/>
  <cols>
    <col min="4" max="4" width="10.5546875" customWidth="1"/>
    <col min="8" max="8" width="9.44140625" customWidth="1"/>
  </cols>
  <sheetData>
    <row r="1" spans="1:41" ht="18">
      <c r="A1" s="7" t="s">
        <v>118</v>
      </c>
      <c r="F1" s="1" t="s">
        <v>366</v>
      </c>
      <c r="N1" s="1" t="s">
        <v>361</v>
      </c>
    </row>
    <row r="3" spans="1:41">
      <c r="AH3">
        <v>0</v>
      </c>
      <c r="AI3">
        <v>1</v>
      </c>
      <c r="AJ3">
        <v>2</v>
      </c>
      <c r="AK3">
        <v>3</v>
      </c>
      <c r="AL3">
        <v>4</v>
      </c>
      <c r="AM3">
        <v>5</v>
      </c>
      <c r="AN3">
        <v>6</v>
      </c>
      <c r="AO3">
        <v>7</v>
      </c>
    </row>
    <row r="4" spans="1:41">
      <c r="AF4" t="s">
        <v>10</v>
      </c>
      <c r="AG4" t="s">
        <v>5</v>
      </c>
      <c r="AH4">
        <f>AH3^2</f>
        <v>0</v>
      </c>
      <c r="AI4">
        <f t="shared" ref="AI4:AO4" si="0">AI3^2</f>
        <v>1</v>
      </c>
      <c r="AJ4">
        <f t="shared" si="0"/>
        <v>4</v>
      </c>
      <c r="AK4">
        <f t="shared" si="0"/>
        <v>9</v>
      </c>
      <c r="AL4">
        <f t="shared" si="0"/>
        <v>16</v>
      </c>
      <c r="AM4">
        <f t="shared" si="0"/>
        <v>25</v>
      </c>
      <c r="AN4">
        <f t="shared" si="0"/>
        <v>36</v>
      </c>
      <c r="AO4">
        <f t="shared" si="0"/>
        <v>49</v>
      </c>
    </row>
    <row r="5" spans="1:41">
      <c r="K5" s="1" t="s">
        <v>262</v>
      </c>
      <c r="AF5" t="s">
        <v>35</v>
      </c>
      <c r="AG5" t="s">
        <v>2</v>
      </c>
      <c r="AJ5">
        <v>4</v>
      </c>
      <c r="AK5">
        <v>12</v>
      </c>
      <c r="AL5">
        <v>20</v>
      </c>
      <c r="AM5">
        <v>28</v>
      </c>
      <c r="AN5">
        <v>36</v>
      </c>
    </row>
    <row r="6" spans="1:41">
      <c r="AF6" t="s">
        <v>36</v>
      </c>
      <c r="AG6" t="s">
        <v>2</v>
      </c>
      <c r="AJ6">
        <v>4</v>
      </c>
      <c r="AK6">
        <v>11</v>
      </c>
      <c r="AL6">
        <v>18</v>
      </c>
      <c r="AM6">
        <v>25</v>
      </c>
    </row>
    <row r="7" spans="1:41">
      <c r="AF7" t="s">
        <v>37</v>
      </c>
      <c r="AG7" t="s">
        <v>2</v>
      </c>
      <c r="AJ7">
        <v>4</v>
      </c>
      <c r="AK7">
        <v>10</v>
      </c>
      <c r="AL7">
        <v>16</v>
      </c>
    </row>
    <row r="8" spans="1:41">
      <c r="AF8" t="s">
        <v>38</v>
      </c>
      <c r="AG8" t="s">
        <v>2</v>
      </c>
      <c r="AJ8">
        <v>4</v>
      </c>
      <c r="AK8">
        <v>9</v>
      </c>
    </row>
    <row r="9" spans="1:41">
      <c r="AF9" t="s">
        <v>39</v>
      </c>
      <c r="AG9" t="s">
        <v>2</v>
      </c>
      <c r="AI9">
        <v>0</v>
      </c>
      <c r="AJ9">
        <v>4</v>
      </c>
      <c r="AK9">
        <v>8</v>
      </c>
      <c r="AL9">
        <v>12</v>
      </c>
    </row>
    <row r="11" spans="1:41">
      <c r="AF11" t="s">
        <v>34</v>
      </c>
    </row>
    <row r="14" spans="1:41">
      <c r="K14" s="1" t="s">
        <v>357</v>
      </c>
      <c r="N14" s="6" t="s">
        <v>44</v>
      </c>
    </row>
    <row r="15" spans="1:41">
      <c r="K15" t="s">
        <v>358</v>
      </c>
      <c r="N15" s="1"/>
      <c r="O15" s="1"/>
    </row>
    <row r="34" spans="11:19">
      <c r="R34" s="1"/>
      <c r="S34" s="1"/>
    </row>
    <row r="40" spans="11:19">
      <c r="K40" s="1" t="s">
        <v>41</v>
      </c>
      <c r="N40" s="6" t="s">
        <v>44</v>
      </c>
      <c r="P40" s="1" t="s">
        <v>43</v>
      </c>
    </row>
    <row r="41" spans="11:19">
      <c r="K41" s="1" t="s">
        <v>461</v>
      </c>
      <c r="N41" s="1"/>
      <c r="O41" s="1"/>
    </row>
    <row r="42" spans="11:19">
      <c r="N42" s="1"/>
      <c r="O42" s="1"/>
    </row>
    <row r="43" spans="11:19">
      <c r="K43" s="13" t="s">
        <v>40</v>
      </c>
      <c r="L43" s="3"/>
      <c r="M43" s="3"/>
      <c r="N43" s="13" t="s">
        <v>454</v>
      </c>
      <c r="O43" s="3"/>
      <c r="P43" s="13" t="s">
        <v>42</v>
      </c>
      <c r="Q43" s="3"/>
    </row>
    <row r="45" spans="11:19">
      <c r="K45" s="1" t="s">
        <v>257</v>
      </c>
    </row>
    <row r="46" spans="11:19">
      <c r="K46" s="20" t="s">
        <v>258</v>
      </c>
    </row>
    <row r="47" spans="11:19">
      <c r="K47" s="1"/>
    </row>
    <row r="52" spans="1:12">
      <c r="A52" s="1" t="s">
        <v>45</v>
      </c>
      <c r="C52" s="1" t="s">
        <v>260</v>
      </c>
    </row>
    <row r="53" spans="1:12">
      <c r="A53" s="1"/>
      <c r="C53" s="1" t="s">
        <v>259</v>
      </c>
    </row>
    <row r="54" spans="1:12">
      <c r="A54" s="1" t="s">
        <v>48</v>
      </c>
    </row>
    <row r="56" spans="1:12">
      <c r="A56" s="1" t="s">
        <v>47</v>
      </c>
      <c r="B56" s="1"/>
      <c r="C56" s="1" t="s">
        <v>49</v>
      </c>
      <c r="D56" s="1"/>
    </row>
    <row r="57" spans="1:12">
      <c r="A57" s="1"/>
      <c r="B57" s="1"/>
      <c r="C57" s="1" t="s">
        <v>46</v>
      </c>
      <c r="D57" s="1"/>
    </row>
    <row r="58" spans="1:12">
      <c r="A58" s="1"/>
      <c r="B58" s="1"/>
      <c r="C58" s="1"/>
      <c r="D58" s="1"/>
    </row>
    <row r="59" spans="1:12">
      <c r="A59" s="1"/>
      <c r="B59" s="1"/>
      <c r="C59" s="1"/>
      <c r="D59" s="1"/>
    </row>
    <row r="60" spans="1:12">
      <c r="A60" s="1"/>
      <c r="B60" s="1"/>
      <c r="C60" s="1"/>
      <c r="D60" s="1"/>
      <c r="E60" s="1" t="s">
        <v>533</v>
      </c>
    </row>
    <row r="61" spans="1:12">
      <c r="A61" s="1"/>
      <c r="B61" s="1"/>
      <c r="C61" s="1"/>
      <c r="D61" s="1"/>
      <c r="E61" s="1"/>
    </row>
    <row r="62" spans="1:12">
      <c r="A62" s="1"/>
      <c r="B62" s="1"/>
      <c r="C62" s="1"/>
      <c r="D62" s="1"/>
      <c r="E62" s="50" t="s">
        <v>534</v>
      </c>
      <c r="F62" s="51"/>
      <c r="G62" s="50" t="s">
        <v>536</v>
      </c>
      <c r="H62" s="51"/>
      <c r="I62" s="51"/>
      <c r="J62" s="50" t="s">
        <v>540</v>
      </c>
    </row>
    <row r="63" spans="1:12">
      <c r="A63" s="1"/>
      <c r="B63" s="1"/>
      <c r="C63" s="1"/>
      <c r="D63" s="1"/>
      <c r="E63" s="1" t="s">
        <v>538</v>
      </c>
      <c r="L63" s="1"/>
    </row>
    <row r="64" spans="1:12">
      <c r="A64" s="1"/>
      <c r="B64" s="1"/>
      <c r="C64" s="1"/>
      <c r="D64" s="1"/>
      <c r="E64" s="10" t="s">
        <v>535</v>
      </c>
      <c r="G64" s="10" t="s">
        <v>537</v>
      </c>
      <c r="J64" s="10" t="s">
        <v>539</v>
      </c>
    </row>
    <row r="65" spans="1:12">
      <c r="A65" s="1"/>
      <c r="B65" s="1"/>
      <c r="C65" s="1"/>
      <c r="D65" s="1"/>
    </row>
    <row r="66" spans="1:12">
      <c r="A66" s="1"/>
      <c r="B66" s="1"/>
      <c r="C66" s="1"/>
      <c r="D66" s="1"/>
    </row>
    <row r="67" spans="1:12">
      <c r="A67" s="1"/>
      <c r="B67" s="1"/>
      <c r="C67" s="1"/>
      <c r="D67" s="1"/>
      <c r="E67" s="1" t="s">
        <v>541</v>
      </c>
    </row>
    <row r="68" spans="1:12">
      <c r="A68" s="1"/>
      <c r="B68" s="1"/>
      <c r="C68" s="1"/>
      <c r="D68" s="1"/>
    </row>
    <row r="69" spans="1:12">
      <c r="A69" s="1"/>
      <c r="B69" s="1"/>
      <c r="C69" s="1"/>
      <c r="D69" s="1"/>
    </row>
    <row r="70" spans="1:12">
      <c r="A70" s="1"/>
      <c r="B70" s="1"/>
      <c r="C70" s="1"/>
      <c r="D70" s="1"/>
    </row>
    <row r="71" spans="1:12">
      <c r="A71" s="1"/>
      <c r="B71" s="1"/>
      <c r="C71" s="1"/>
      <c r="D71" s="1"/>
    </row>
    <row r="72" spans="1:12">
      <c r="A72" s="10" t="s">
        <v>77</v>
      </c>
      <c r="B72" s="10"/>
      <c r="C72" s="10"/>
      <c r="D72" s="10"/>
      <c r="F72" s="1"/>
      <c r="L72" s="1" t="s">
        <v>361</v>
      </c>
    </row>
    <row r="73" spans="1:12" ht="7.5" customHeight="1"/>
    <row r="74" spans="1:12">
      <c r="A74" s="1" t="s">
        <v>52</v>
      </c>
      <c r="C74" s="1" t="s">
        <v>51</v>
      </c>
      <c r="G74" s="1" t="s">
        <v>56</v>
      </c>
      <c r="J74" s="1" t="s">
        <v>92</v>
      </c>
    </row>
    <row r="75" spans="1:12" ht="18">
      <c r="A75" s="7" t="s">
        <v>50</v>
      </c>
      <c r="C75" s="11" t="s">
        <v>89</v>
      </c>
      <c r="D75" s="8"/>
      <c r="G75" s="1" t="s">
        <v>63</v>
      </c>
    </row>
    <row r="76" spans="1:12" ht="4.5" customHeight="1">
      <c r="A76" s="1"/>
      <c r="C76" s="1"/>
      <c r="E76" s="1"/>
      <c r="I76" s="1"/>
    </row>
    <row r="77" spans="1:12">
      <c r="A77" s="1"/>
      <c r="B77" s="10" t="s">
        <v>91</v>
      </c>
      <c r="C77" s="10" t="s">
        <v>90</v>
      </c>
      <c r="D77" s="9"/>
      <c r="E77" s="9"/>
      <c r="G77" s="1" t="s">
        <v>62</v>
      </c>
      <c r="H77" s="9"/>
    </row>
    <row r="78" spans="1:12">
      <c r="A78" s="1"/>
      <c r="C78" s="10" t="s">
        <v>87</v>
      </c>
      <c r="D78" s="9"/>
      <c r="E78" s="9"/>
      <c r="F78" s="9"/>
      <c r="G78" s="9"/>
    </row>
    <row r="79" spans="1:12">
      <c r="A79" s="1"/>
      <c r="C79" s="10" t="s">
        <v>88</v>
      </c>
      <c r="D79" s="9"/>
      <c r="E79" s="9"/>
      <c r="F79" s="9"/>
      <c r="G79" s="9"/>
    </row>
    <row r="80" spans="1:12">
      <c r="A80" s="1"/>
      <c r="C80" s="9"/>
      <c r="D80" s="9"/>
      <c r="E80" s="9"/>
      <c r="F80" s="9"/>
      <c r="G80" s="9"/>
    </row>
    <row r="81" spans="1:14">
      <c r="A81" s="1"/>
      <c r="C81" s="9" t="s">
        <v>61</v>
      </c>
      <c r="D81" s="9"/>
      <c r="E81" s="9"/>
      <c r="F81" s="9"/>
      <c r="G81" s="9"/>
    </row>
    <row r="82" spans="1:14" ht="4.5" customHeight="1">
      <c r="A82" s="1"/>
      <c r="C82" s="9"/>
      <c r="D82" s="9"/>
      <c r="E82" s="9"/>
      <c r="F82" s="9"/>
      <c r="G82" s="9"/>
    </row>
    <row r="83" spans="1:14">
      <c r="A83" s="1"/>
      <c r="C83" s="9" t="s">
        <v>51</v>
      </c>
      <c r="D83" s="9"/>
      <c r="F83" s="9" t="s">
        <v>56</v>
      </c>
      <c r="G83" s="9"/>
    </row>
    <row r="84" spans="1:14" ht="16.2">
      <c r="A84" s="1"/>
      <c r="C84" s="9" t="s">
        <v>59</v>
      </c>
      <c r="D84" s="9"/>
      <c r="F84" s="9" t="s">
        <v>86</v>
      </c>
      <c r="G84" s="9"/>
    </row>
    <row r="85" spans="1:14" ht="6" customHeight="1">
      <c r="A85" s="1"/>
      <c r="C85" s="9"/>
      <c r="D85" s="9"/>
      <c r="E85" s="9"/>
      <c r="F85" s="9"/>
      <c r="G85" s="9"/>
    </row>
    <row r="86" spans="1:14">
      <c r="A86" s="1"/>
      <c r="C86" s="9" t="s">
        <v>60</v>
      </c>
      <c r="D86" s="9"/>
      <c r="E86" s="9"/>
      <c r="F86" s="9"/>
      <c r="G86" s="9"/>
      <c r="M86" s="1"/>
    </row>
    <row r="87" spans="1:14" ht="4.5" customHeight="1">
      <c r="A87" s="1"/>
      <c r="C87" s="1"/>
    </row>
    <row r="88" spans="1:14">
      <c r="A88" s="1"/>
      <c r="C88" s="9" t="s">
        <v>85</v>
      </c>
      <c r="M88" s="1"/>
    </row>
    <row r="89" spans="1:14">
      <c r="A89" s="1"/>
      <c r="C89" s="9"/>
    </row>
    <row r="90" spans="1:14" ht="15" customHeight="1">
      <c r="A90" s="1" t="s">
        <v>78</v>
      </c>
      <c r="C90" s="1"/>
      <c r="M90" s="1" t="s">
        <v>138</v>
      </c>
    </row>
    <row r="91" spans="1:14">
      <c r="A91" t="s">
        <v>96</v>
      </c>
      <c r="C91" s="1" t="s">
        <v>97</v>
      </c>
      <c r="E91" s="1" t="s">
        <v>98</v>
      </c>
      <c r="F91" s="1"/>
      <c r="G91" s="1" t="s">
        <v>99</v>
      </c>
      <c r="M91" s="1" t="s">
        <v>100</v>
      </c>
    </row>
    <row r="92" spans="1:14" ht="6" customHeight="1">
      <c r="A92" s="1"/>
      <c r="C92" s="1"/>
      <c r="E92" s="1"/>
      <c r="M92" s="1"/>
    </row>
    <row r="93" spans="1:14" s="1" customFormat="1" ht="15" customHeight="1">
      <c r="A93" s="10" t="s">
        <v>311</v>
      </c>
      <c r="B93" s="10"/>
      <c r="C93" s="10" t="s">
        <v>307</v>
      </c>
      <c r="D93" s="10"/>
      <c r="E93" s="10" t="s">
        <v>69</v>
      </c>
      <c r="F93" s="10"/>
      <c r="G93" s="10" t="s">
        <v>306</v>
      </c>
      <c r="H93" s="10"/>
      <c r="I93" s="10"/>
      <c r="J93" s="10"/>
      <c r="K93" s="10"/>
      <c r="L93" s="10"/>
      <c r="M93" s="10" t="s">
        <v>310</v>
      </c>
      <c r="N93" s="10"/>
    </row>
    <row r="94" spans="1:14" s="1" customFormat="1">
      <c r="A94" s="10" t="s">
        <v>312</v>
      </c>
      <c r="B94" s="10"/>
      <c r="C94" s="10" t="s">
        <v>308</v>
      </c>
      <c r="D94" s="10"/>
      <c r="E94" s="10" t="s">
        <v>309</v>
      </c>
      <c r="F94" s="10"/>
      <c r="G94" s="10" t="s">
        <v>281</v>
      </c>
      <c r="H94" s="10"/>
      <c r="I94" s="10"/>
      <c r="J94" s="10"/>
      <c r="K94" s="10"/>
      <c r="L94" s="10"/>
      <c r="M94" s="10" t="s">
        <v>317</v>
      </c>
      <c r="N94" s="10"/>
    </row>
    <row r="95" spans="1:14">
      <c r="A95" s="1" t="s">
        <v>313</v>
      </c>
      <c r="B95" s="1"/>
      <c r="C95" s="1" t="s">
        <v>53</v>
      </c>
      <c r="D95" s="1"/>
      <c r="E95" s="1" t="s">
        <v>57</v>
      </c>
      <c r="G95" s="1" t="s">
        <v>72</v>
      </c>
      <c r="M95" s="1" t="s">
        <v>318</v>
      </c>
    </row>
    <row r="97" spans="1:13">
      <c r="A97" s="1" t="s">
        <v>54</v>
      </c>
      <c r="B97" s="1"/>
      <c r="C97" s="1" t="s">
        <v>55</v>
      </c>
      <c r="D97" s="1"/>
      <c r="E97" s="1" t="s">
        <v>58</v>
      </c>
      <c r="G97" s="1" t="s">
        <v>71</v>
      </c>
      <c r="M97" s="1" t="s">
        <v>319</v>
      </c>
    </row>
    <row r="98" spans="1:13" ht="7.5" customHeight="1">
      <c r="M98" s="1"/>
    </row>
    <row r="99" spans="1:13">
      <c r="A99" s="1" t="s">
        <v>67</v>
      </c>
      <c r="C99" s="1" t="s">
        <v>68</v>
      </c>
      <c r="D99" s="1"/>
      <c r="E99" s="1" t="s">
        <v>69</v>
      </c>
      <c r="G99" s="1" t="s">
        <v>82</v>
      </c>
      <c r="I99" s="1" t="s">
        <v>93</v>
      </c>
      <c r="M99" s="1" t="s">
        <v>320</v>
      </c>
    </row>
    <row r="100" spans="1:13">
      <c r="A100" s="1" t="s">
        <v>314</v>
      </c>
      <c r="C100" s="1" t="s">
        <v>70</v>
      </c>
      <c r="E100" s="1" t="s">
        <v>69</v>
      </c>
      <c r="G100" s="1" t="s">
        <v>95</v>
      </c>
      <c r="I100" s="1"/>
      <c r="M100" s="1" t="s">
        <v>321</v>
      </c>
    </row>
    <row r="101" spans="1:13">
      <c r="A101" s="1" t="s">
        <v>315</v>
      </c>
      <c r="C101" s="1" t="s">
        <v>70</v>
      </c>
      <c r="E101" s="1" t="s">
        <v>69</v>
      </c>
      <c r="G101" s="1" t="s">
        <v>73</v>
      </c>
      <c r="I101" s="1" t="s">
        <v>83</v>
      </c>
      <c r="M101" s="1" t="s">
        <v>321</v>
      </c>
    </row>
    <row r="102" spans="1:13" ht="6" customHeight="1">
      <c r="A102" s="1"/>
      <c r="C102" s="1"/>
      <c r="E102" s="1"/>
      <c r="G102" s="1"/>
      <c r="M102" s="1"/>
    </row>
    <row r="103" spans="1:13">
      <c r="A103" s="1" t="s">
        <v>316</v>
      </c>
      <c r="C103" s="1" t="s">
        <v>74</v>
      </c>
      <c r="E103" s="1" t="s">
        <v>75</v>
      </c>
      <c r="G103" s="1" t="s">
        <v>76</v>
      </c>
      <c r="M103" s="1" t="s">
        <v>322</v>
      </c>
    </row>
    <row r="104" spans="1:13" ht="6" customHeight="1">
      <c r="A104" s="1"/>
      <c r="C104" s="1"/>
      <c r="E104" s="1"/>
      <c r="G104" s="1"/>
      <c r="M104" s="1"/>
    </row>
    <row r="105" spans="1:13">
      <c r="A105" s="1" t="s">
        <v>79</v>
      </c>
      <c r="C105" s="1" t="s">
        <v>94</v>
      </c>
      <c r="E105" s="1" t="s">
        <v>80</v>
      </c>
      <c r="G105" s="1" t="s">
        <v>81</v>
      </c>
      <c r="I105" s="1" t="s">
        <v>84</v>
      </c>
      <c r="M105" s="1" t="s">
        <v>323</v>
      </c>
    </row>
    <row r="107" spans="1:13">
      <c r="A107" s="1" t="s">
        <v>263</v>
      </c>
    </row>
    <row r="108" spans="1:13" ht="15" customHeight="1"/>
    <row r="109" spans="1:13">
      <c r="A109" s="10" t="s">
        <v>112</v>
      </c>
    </row>
    <row r="110" spans="1:13" ht="15" customHeight="1"/>
    <row r="111" spans="1:13">
      <c r="A111" s="1" t="s">
        <v>116</v>
      </c>
    </row>
    <row r="113" spans="1:1">
      <c r="A113" s="1" t="s">
        <v>117</v>
      </c>
    </row>
    <row r="114" spans="1:1">
      <c r="A114" s="1" t="s">
        <v>113</v>
      </c>
    </row>
    <row r="115" spans="1:1">
      <c r="A115" s="1" t="s">
        <v>261</v>
      </c>
    </row>
    <row r="116" spans="1:1">
      <c r="A116" s="1" t="s">
        <v>114</v>
      </c>
    </row>
    <row r="117" spans="1:1">
      <c r="A117" s="1" t="s">
        <v>137</v>
      </c>
    </row>
    <row r="119" spans="1:1">
      <c r="A119" s="1" t="s">
        <v>115</v>
      </c>
    </row>
    <row r="120" spans="1:1">
      <c r="A120" s="1" t="s">
        <v>264</v>
      </c>
    </row>
    <row r="121" spans="1:1">
      <c r="A121" s="1" t="s">
        <v>265</v>
      </c>
    </row>
    <row r="122" spans="1:1">
      <c r="A122" s="1" t="s">
        <v>120</v>
      </c>
    </row>
    <row r="123" spans="1:1">
      <c r="A123" s="1" t="s">
        <v>121</v>
      </c>
    </row>
    <row r="125" spans="1:1">
      <c r="A125" s="10" t="s">
        <v>332</v>
      </c>
    </row>
    <row r="127" spans="1:1">
      <c r="A127" s="1" t="s">
        <v>337</v>
      </c>
    </row>
    <row r="128" spans="1:1">
      <c r="A128" t="s">
        <v>333</v>
      </c>
    </row>
    <row r="129" spans="1:7">
      <c r="A129" t="s">
        <v>334</v>
      </c>
      <c r="G129" t="s">
        <v>347</v>
      </c>
    </row>
    <row r="130" spans="1:7">
      <c r="A130" t="s">
        <v>336</v>
      </c>
    </row>
    <row r="131" spans="1:7">
      <c r="A131" t="s">
        <v>354</v>
      </c>
    </row>
    <row r="132" spans="1:7">
      <c r="A132" t="s">
        <v>353</v>
      </c>
    </row>
    <row r="134" spans="1:7">
      <c r="A134" s="1" t="s">
        <v>338</v>
      </c>
      <c r="E134" s="20" t="s">
        <v>352</v>
      </c>
    </row>
    <row r="135" spans="1:7">
      <c r="A135" t="s">
        <v>335</v>
      </c>
    </row>
    <row r="136" spans="1:7">
      <c r="A136" t="s">
        <v>339</v>
      </c>
    </row>
    <row r="137" spans="1:7">
      <c r="A137" t="s">
        <v>340</v>
      </c>
    </row>
    <row r="139" spans="1:7">
      <c r="A139" s="1" t="s">
        <v>341</v>
      </c>
    </row>
    <row r="140" spans="1:7">
      <c r="A140" t="s">
        <v>342</v>
      </c>
    </row>
    <row r="141" spans="1:7">
      <c r="A141" t="s">
        <v>345</v>
      </c>
    </row>
    <row r="142" spans="1:7">
      <c r="A142" t="s">
        <v>343</v>
      </c>
    </row>
    <row r="143" spans="1:7">
      <c r="A143" t="s">
        <v>344</v>
      </c>
    </row>
    <row r="144" spans="1:7">
      <c r="A144" t="s">
        <v>346</v>
      </c>
    </row>
    <row r="146" spans="1:1">
      <c r="A146" s="10" t="s">
        <v>327</v>
      </c>
    </row>
    <row r="148" spans="1:1">
      <c r="A148" t="s">
        <v>330</v>
      </c>
    </row>
    <row r="149" spans="1:1">
      <c r="A149" t="s">
        <v>359</v>
      </c>
    </row>
    <row r="151" spans="1:1">
      <c r="A151" t="s">
        <v>331</v>
      </c>
    </row>
    <row r="152" spans="1:1">
      <c r="A152" t="s">
        <v>328</v>
      </c>
    </row>
    <row r="153" spans="1:1">
      <c r="A153" t="s">
        <v>329</v>
      </c>
    </row>
    <row r="154" spans="1:1">
      <c r="A154" t="s">
        <v>348</v>
      </c>
    </row>
  </sheetData>
  <pageMargins left="0.7" right="0.7" top="0.75" bottom="0.75" header="0.3" footer="0.3"/>
  <pageSetup paperSize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6"/>
  <sheetViews>
    <sheetView workbookViewId="0">
      <selection sqref="A1:XFD14"/>
    </sheetView>
  </sheetViews>
  <sheetFormatPr defaultRowHeight="14.4"/>
  <cols>
    <col min="13" max="13" width="11.109375" customWidth="1"/>
    <col min="14" max="14" width="12.5546875" customWidth="1"/>
    <col min="15" max="15" width="12" customWidth="1"/>
    <col min="17" max="17" width="7.44140625" customWidth="1"/>
  </cols>
  <sheetData>
    <row r="1" spans="1:13">
      <c r="A1" s="1" t="s">
        <v>451</v>
      </c>
      <c r="F1" s="1" t="s">
        <v>457</v>
      </c>
    </row>
    <row r="3" spans="1:13">
      <c r="A3" s="1" t="s">
        <v>374</v>
      </c>
      <c r="M3" s="34"/>
    </row>
    <row r="4" spans="1:13">
      <c r="D4" s="33" t="s">
        <v>371</v>
      </c>
    </row>
    <row r="6" spans="1:13">
      <c r="A6" s="1" t="s">
        <v>376</v>
      </c>
      <c r="H6" s="35"/>
      <c r="J6" s="1"/>
    </row>
    <row r="7" spans="1:13">
      <c r="A7" s="1"/>
      <c r="B7" s="1"/>
      <c r="C7" s="1"/>
    </row>
    <row r="8" spans="1:13">
      <c r="A8" s="1" t="s">
        <v>372</v>
      </c>
      <c r="B8" s="1"/>
      <c r="C8" s="1"/>
    </row>
    <row r="9" spans="1:13">
      <c r="A9" s="1"/>
      <c r="B9" s="1"/>
      <c r="C9" s="1"/>
      <c r="K9" s="34"/>
    </row>
    <row r="10" spans="1:13">
      <c r="A10" s="1" t="s">
        <v>373</v>
      </c>
      <c r="B10" s="1"/>
      <c r="C10" s="1"/>
      <c r="L10" s="34"/>
    </row>
    <row r="11" spans="1:13">
      <c r="B11" s="1" t="s">
        <v>398</v>
      </c>
    </row>
    <row r="12" spans="1:13">
      <c r="B12" s="1"/>
      <c r="C12" s="1"/>
      <c r="L12" s="10" t="s">
        <v>394</v>
      </c>
    </row>
    <row r="13" spans="1:13">
      <c r="A13" s="1" t="s">
        <v>433</v>
      </c>
      <c r="B13" s="1"/>
      <c r="C13" s="1"/>
      <c r="G13" s="34"/>
      <c r="L13" s="10" t="s">
        <v>395</v>
      </c>
    </row>
    <row r="14" spans="1:13">
      <c r="A14" s="1"/>
      <c r="B14" s="1"/>
      <c r="C14" s="1"/>
      <c r="L14" s="10" t="s">
        <v>396</v>
      </c>
    </row>
    <row r="15" spans="1:13">
      <c r="A15" s="1" t="s">
        <v>397</v>
      </c>
      <c r="B15" s="1"/>
      <c r="C15" s="1"/>
    </row>
    <row r="16" spans="1:13">
      <c r="A16" s="1"/>
      <c r="B16" s="1"/>
      <c r="C16" s="1"/>
      <c r="L16" s="34"/>
    </row>
    <row r="17" spans="1:16" ht="16.8">
      <c r="A17" s="1" t="s">
        <v>400</v>
      </c>
      <c r="B17" s="1"/>
      <c r="C17" s="1"/>
    </row>
    <row r="18" spans="1:16">
      <c r="B18" s="1"/>
      <c r="C18" s="1"/>
    </row>
    <row r="19" spans="1:16">
      <c r="A19" s="1" t="s">
        <v>392</v>
      </c>
      <c r="B19" s="1"/>
      <c r="C19" s="1"/>
      <c r="E19">
        <v>5</v>
      </c>
    </row>
    <row r="20" spans="1:16">
      <c r="A20" s="1" t="s">
        <v>460</v>
      </c>
      <c r="C20" s="1"/>
      <c r="H20" s="34">
        <v>1</v>
      </c>
    </row>
    <row r="22" spans="1:16">
      <c r="A22" s="1" t="s">
        <v>369</v>
      </c>
      <c r="B22" s="41" t="s">
        <v>6</v>
      </c>
      <c r="K22" s="34"/>
    </row>
    <row r="23" spans="1:16">
      <c r="A23" s="1" t="s">
        <v>368</v>
      </c>
      <c r="B23" s="32" t="s">
        <v>393</v>
      </c>
    </row>
    <row r="24" spans="1:16">
      <c r="L24" s="36" t="s">
        <v>367</v>
      </c>
    </row>
    <row r="26" spans="1:16">
      <c r="E26" s="1" t="s">
        <v>379</v>
      </c>
      <c r="F26" s="1"/>
      <c r="G26" s="1"/>
    </row>
    <row r="27" spans="1:16">
      <c r="E27" s="1"/>
      <c r="F27" s="1"/>
      <c r="G27" s="1"/>
    </row>
    <row r="29" spans="1:16">
      <c r="A29" s="1" t="s">
        <v>377</v>
      </c>
    </row>
    <row r="30" spans="1:16">
      <c r="P30" s="42"/>
    </row>
    <row r="31" spans="1:16">
      <c r="A31" s="37" t="s">
        <v>458</v>
      </c>
      <c r="G31" s="10" t="s">
        <v>389</v>
      </c>
    </row>
    <row r="32" spans="1:16">
      <c r="A32" s="37"/>
      <c r="G32" s="10"/>
    </row>
    <row r="33" spans="1:16">
      <c r="A33" s="10" t="s">
        <v>543</v>
      </c>
      <c r="G33" s="10" t="s">
        <v>545</v>
      </c>
    </row>
    <row r="34" spans="1:16">
      <c r="A34" s="10" t="s">
        <v>542</v>
      </c>
      <c r="G34" s="10" t="s">
        <v>546</v>
      </c>
    </row>
    <row r="35" spans="1:16">
      <c r="A35" s="10" t="s">
        <v>544</v>
      </c>
      <c r="G35" s="10"/>
    </row>
    <row r="36" spans="1:16">
      <c r="A36" s="10"/>
      <c r="G36" s="10"/>
    </row>
    <row r="37" spans="1:16">
      <c r="A37" s="10" t="s">
        <v>547</v>
      </c>
      <c r="G37" s="10"/>
      <c r="L37" s="10"/>
    </row>
    <row r="38" spans="1:16">
      <c r="A38" s="10" t="s">
        <v>548</v>
      </c>
      <c r="G38" s="10"/>
      <c r="L38" s="10"/>
    </row>
    <row r="39" spans="1:16">
      <c r="A39" s="10" t="s">
        <v>549</v>
      </c>
      <c r="G39" s="10"/>
      <c r="L39" s="10"/>
    </row>
    <row r="40" spans="1:16">
      <c r="A40" s="10"/>
      <c r="G40" s="10"/>
      <c r="L40" s="10"/>
    </row>
    <row r="41" spans="1:16">
      <c r="A41" s="38" t="s">
        <v>378</v>
      </c>
      <c r="B41" s="39"/>
      <c r="C41" s="39"/>
      <c r="D41" s="39"/>
      <c r="E41" s="39"/>
      <c r="F41" s="39"/>
      <c r="G41" s="38" t="s">
        <v>390</v>
      </c>
      <c r="H41" s="39"/>
      <c r="I41" s="39"/>
      <c r="J41" s="39"/>
      <c r="K41" s="39"/>
      <c r="L41" s="38" t="s">
        <v>453</v>
      </c>
    </row>
    <row r="42" spans="1:16">
      <c r="B42" s="39"/>
      <c r="C42" s="39"/>
      <c r="D42" s="39"/>
      <c r="E42" s="39"/>
      <c r="F42" s="39"/>
      <c r="G42" s="38"/>
      <c r="H42" s="39"/>
      <c r="I42" s="39"/>
      <c r="J42" s="39"/>
      <c r="K42" s="39"/>
    </row>
    <row r="43" spans="1:16">
      <c r="A43" s="1" t="s">
        <v>380</v>
      </c>
      <c r="J43" s="45" t="s">
        <v>406</v>
      </c>
      <c r="K43" s="45"/>
      <c r="L43" s="19"/>
      <c r="N43" s="46" t="s">
        <v>407</v>
      </c>
      <c r="O43" s="19"/>
      <c r="P43" s="19"/>
    </row>
    <row r="44" spans="1:16">
      <c r="B44" s="1" t="s">
        <v>384</v>
      </c>
      <c r="D44" s="33" t="s">
        <v>383</v>
      </c>
      <c r="F44" s="1"/>
      <c r="J44" s="10" t="s">
        <v>375</v>
      </c>
      <c r="K44" s="1"/>
      <c r="L44" s="10" t="s">
        <v>401</v>
      </c>
      <c r="N44" s="38" t="s">
        <v>388</v>
      </c>
      <c r="O44" s="38" t="s">
        <v>402</v>
      </c>
    </row>
    <row r="45" spans="1:16">
      <c r="B45" s="1"/>
      <c r="C45" s="1"/>
      <c r="D45" s="1"/>
      <c r="E45" s="1"/>
      <c r="I45" s="1"/>
      <c r="J45" s="1"/>
      <c r="K45" s="1"/>
      <c r="L45" s="10"/>
      <c r="N45" s="38"/>
    </row>
    <row r="46" spans="1:16">
      <c r="E46" s="1" t="s">
        <v>386</v>
      </c>
      <c r="F46" s="1" t="s">
        <v>399</v>
      </c>
      <c r="J46" s="37" t="s">
        <v>428</v>
      </c>
      <c r="K46" s="1"/>
      <c r="L46" s="37" t="s">
        <v>447</v>
      </c>
      <c r="N46" s="40" t="s">
        <v>429</v>
      </c>
      <c r="O46" s="40" t="s">
        <v>431</v>
      </c>
    </row>
    <row r="47" spans="1:16">
      <c r="A47" s="47" t="s">
        <v>426</v>
      </c>
      <c r="B47" s="1"/>
      <c r="C47" s="1"/>
      <c r="D47" s="1"/>
      <c r="E47" s="1"/>
      <c r="J47" s="10"/>
      <c r="K47" s="1"/>
      <c r="N47" s="38"/>
      <c r="O47" s="38"/>
    </row>
    <row r="48" spans="1:16">
      <c r="B48" s="1" t="s">
        <v>381</v>
      </c>
      <c r="C48" s="1" t="s">
        <v>385</v>
      </c>
      <c r="D48" s="33" t="s">
        <v>382</v>
      </c>
      <c r="F48" s="1" t="s">
        <v>387</v>
      </c>
      <c r="J48" s="37" t="s">
        <v>427</v>
      </c>
      <c r="K48" s="1"/>
      <c r="L48" s="37" t="s">
        <v>447</v>
      </c>
      <c r="N48" s="40" t="s">
        <v>430</v>
      </c>
      <c r="O48" s="40" t="s">
        <v>432</v>
      </c>
    </row>
    <row r="49" spans="1:17">
      <c r="B49" s="1"/>
      <c r="C49" s="1"/>
      <c r="D49" s="33"/>
      <c r="F49" s="1"/>
      <c r="J49" s="37"/>
      <c r="K49" s="1"/>
      <c r="L49" s="37"/>
      <c r="N49" s="40"/>
      <c r="O49" s="40"/>
    </row>
    <row r="50" spans="1:17">
      <c r="B50" s="1"/>
      <c r="C50" s="1"/>
      <c r="D50" s="33"/>
      <c r="F50" s="10" t="s">
        <v>449</v>
      </c>
      <c r="J50" s="37" t="s">
        <v>448</v>
      </c>
      <c r="K50" s="1"/>
      <c r="L50" s="37" t="s">
        <v>447</v>
      </c>
      <c r="N50" s="40"/>
      <c r="O50" s="40"/>
    </row>
    <row r="51" spans="1:17">
      <c r="B51" s="1"/>
      <c r="C51" s="1"/>
      <c r="D51" s="33"/>
      <c r="F51" s="1"/>
      <c r="J51" s="37"/>
      <c r="K51" s="1"/>
      <c r="L51" s="40"/>
    </row>
    <row r="52" spans="1:17">
      <c r="B52" s="1"/>
      <c r="C52" s="1"/>
      <c r="D52" s="33"/>
      <c r="F52" s="1"/>
      <c r="J52" s="37"/>
      <c r="K52" s="1"/>
      <c r="L52" s="43" t="s">
        <v>403</v>
      </c>
      <c r="O52" s="38" t="s">
        <v>405</v>
      </c>
    </row>
    <row r="53" spans="1:17">
      <c r="A53" s="48" t="s">
        <v>414</v>
      </c>
      <c r="B53" s="1"/>
      <c r="C53" s="10" t="s">
        <v>415</v>
      </c>
      <c r="D53" s="33"/>
      <c r="F53" s="1" t="s">
        <v>418</v>
      </c>
      <c r="J53" s="37"/>
      <c r="K53" s="10" t="s">
        <v>425</v>
      </c>
      <c r="L53" s="40"/>
      <c r="O53" s="44" t="s">
        <v>404</v>
      </c>
    </row>
    <row r="54" spans="1:17">
      <c r="B54" s="1"/>
      <c r="C54" s="1"/>
      <c r="D54" s="33"/>
      <c r="F54" s="1" t="s">
        <v>438</v>
      </c>
      <c r="J54" s="37"/>
      <c r="L54" s="43" t="s">
        <v>424</v>
      </c>
      <c r="Q54" s="49" t="s">
        <v>437</v>
      </c>
    </row>
    <row r="55" spans="1:17">
      <c r="B55" s="1"/>
      <c r="C55" s="1"/>
      <c r="D55" s="33"/>
      <c r="F55" s="10" t="s">
        <v>417</v>
      </c>
      <c r="J55" s="37"/>
      <c r="K55" s="10"/>
      <c r="L55" s="48" t="s">
        <v>434</v>
      </c>
      <c r="N55" s="44" t="s">
        <v>435</v>
      </c>
      <c r="O55" s="34"/>
    </row>
    <row r="56" spans="1:17">
      <c r="B56" s="1"/>
      <c r="C56" s="1"/>
      <c r="D56" s="33"/>
      <c r="F56" s="1"/>
      <c r="J56" s="37"/>
      <c r="K56" s="10"/>
      <c r="L56" s="40"/>
      <c r="O56" s="44"/>
    </row>
    <row r="57" spans="1:17">
      <c r="B57" s="1" t="s">
        <v>419</v>
      </c>
      <c r="C57" s="1"/>
      <c r="D57" s="33" t="s">
        <v>420</v>
      </c>
      <c r="E57" s="48" t="s">
        <v>416</v>
      </c>
      <c r="F57" s="1"/>
      <c r="J57" s="37"/>
      <c r="K57" s="10"/>
      <c r="L57" s="40"/>
      <c r="O57" s="44"/>
    </row>
    <row r="58" spans="1:17">
      <c r="K58" s="1"/>
      <c r="L58" s="1"/>
      <c r="M58" s="1"/>
    </row>
    <row r="59" spans="1:17">
      <c r="A59" s="1" t="s">
        <v>532</v>
      </c>
      <c r="D59" s="1" t="s">
        <v>391</v>
      </c>
    </row>
    <row r="60" spans="1:17">
      <c r="D60" s="1" t="s">
        <v>408</v>
      </c>
    </row>
    <row r="62" spans="1:17">
      <c r="B62" s="1" t="s">
        <v>409</v>
      </c>
    </row>
    <row r="63" spans="1:17">
      <c r="B63" s="1" t="s">
        <v>410</v>
      </c>
      <c r="K63" s="1" t="s">
        <v>436</v>
      </c>
    </row>
    <row r="64" spans="1:17">
      <c r="B64" s="1" t="s">
        <v>411</v>
      </c>
    </row>
    <row r="66" spans="5:8">
      <c r="E66" s="1" t="s">
        <v>412</v>
      </c>
      <c r="F66" s="1"/>
      <c r="G66" s="1"/>
      <c r="H66" s="1" t="s">
        <v>413</v>
      </c>
    </row>
  </sheetData>
  <pageMargins left="0.7" right="0.7" top="0.75" bottom="0.75" header="0.3" footer="0.3"/>
  <pageSetup paperSize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2"/>
  <sheetViews>
    <sheetView workbookViewId="0">
      <selection activeCell="I23" sqref="I23"/>
    </sheetView>
  </sheetViews>
  <sheetFormatPr defaultRowHeight="14.4"/>
  <cols>
    <col min="6" max="7" width="16.33203125" customWidth="1"/>
  </cols>
  <sheetData>
    <row r="1" spans="1:8">
      <c r="A1" s="1" t="s">
        <v>452</v>
      </c>
    </row>
    <row r="3" spans="1:8">
      <c r="A3" s="1" t="s">
        <v>201</v>
      </c>
    </row>
    <row r="4" spans="1:8">
      <c r="A4" t="s">
        <v>199</v>
      </c>
    </row>
    <row r="5" spans="1:8">
      <c r="A5" t="s">
        <v>200</v>
      </c>
    </row>
    <row r="7" spans="1:8">
      <c r="A7" t="s">
        <v>153</v>
      </c>
      <c r="C7" t="s">
        <v>154</v>
      </c>
    </row>
    <row r="8" spans="1:8">
      <c r="A8" t="s">
        <v>155</v>
      </c>
      <c r="C8" t="s">
        <v>156</v>
      </c>
    </row>
    <row r="10" spans="1:8">
      <c r="A10" t="s">
        <v>151</v>
      </c>
      <c r="H10" t="s">
        <v>150</v>
      </c>
    </row>
    <row r="12" spans="1:8">
      <c r="A12" s="4" t="s">
        <v>288</v>
      </c>
      <c r="B12" s="4"/>
      <c r="C12" s="4"/>
      <c r="D12" s="4"/>
    </row>
    <row r="13" spans="1:8">
      <c r="B13" t="s">
        <v>189</v>
      </c>
      <c r="H13" t="s">
        <v>190</v>
      </c>
    </row>
    <row r="14" spans="1:8">
      <c r="B14" t="s">
        <v>188</v>
      </c>
      <c r="H14" t="s">
        <v>191</v>
      </c>
    </row>
    <row r="16" spans="1:8">
      <c r="A16" t="s">
        <v>17</v>
      </c>
      <c r="C16" s="14" t="s">
        <v>147</v>
      </c>
      <c r="G16" t="s">
        <v>445</v>
      </c>
      <c r="H16" t="s">
        <v>149</v>
      </c>
    </row>
    <row r="17" spans="1:14">
      <c r="A17" t="s">
        <v>146</v>
      </c>
      <c r="C17" s="14" t="s">
        <v>148</v>
      </c>
      <c r="G17" s="15" t="s">
        <v>197</v>
      </c>
      <c r="H17" t="s">
        <v>158</v>
      </c>
    </row>
    <row r="18" spans="1:14" ht="18">
      <c r="A18" t="s">
        <v>206</v>
      </c>
      <c r="C18" s="14"/>
      <c r="F18" s="16" t="s">
        <v>443</v>
      </c>
      <c r="G18" s="15" t="s">
        <v>446</v>
      </c>
      <c r="H18" t="s">
        <v>450</v>
      </c>
    </row>
    <row r="20" spans="1:14" ht="18">
      <c r="A20" t="s">
        <v>157</v>
      </c>
      <c r="F20" s="16" t="s">
        <v>444</v>
      </c>
      <c r="G20" t="s">
        <v>210</v>
      </c>
      <c r="H20" t="s">
        <v>152</v>
      </c>
      <c r="I20" s="21" t="s">
        <v>187</v>
      </c>
      <c r="J20" s="4"/>
      <c r="K20" s="4"/>
      <c r="L20" s="4"/>
      <c r="M20" s="4"/>
      <c r="N20" s="4"/>
    </row>
    <row r="21" spans="1:14">
      <c r="B21" t="s">
        <v>161</v>
      </c>
      <c r="I21" s="21" t="s">
        <v>455</v>
      </c>
    </row>
    <row r="22" spans="1:14">
      <c r="B22" t="s">
        <v>203</v>
      </c>
      <c r="I22" s="21" t="s">
        <v>456</v>
      </c>
    </row>
    <row r="23" spans="1:14">
      <c r="I23" s="14"/>
    </row>
    <row r="24" spans="1:14">
      <c r="A24" t="s">
        <v>163</v>
      </c>
      <c r="C24" s="14" t="s">
        <v>196</v>
      </c>
      <c r="I24" s="14"/>
    </row>
    <row r="25" spans="1:14">
      <c r="I25" s="14"/>
    </row>
    <row r="26" spans="1:14">
      <c r="A26" s="10" t="s">
        <v>276</v>
      </c>
      <c r="I26" s="14"/>
    </row>
    <row r="28" spans="1:14" ht="18">
      <c r="A28" t="s">
        <v>198</v>
      </c>
      <c r="F28" s="16" t="s">
        <v>208</v>
      </c>
      <c r="G28" t="s">
        <v>442</v>
      </c>
      <c r="H28" t="s">
        <v>159</v>
      </c>
    </row>
    <row r="29" spans="1:14" ht="18">
      <c r="A29" t="s">
        <v>162</v>
      </c>
      <c r="F29" s="16" t="s">
        <v>209</v>
      </c>
      <c r="G29" t="s">
        <v>439</v>
      </c>
      <c r="H29" t="s">
        <v>160</v>
      </c>
      <c r="I29" s="21" t="s">
        <v>202</v>
      </c>
      <c r="J29" s="4"/>
      <c r="K29" s="4"/>
      <c r="L29" s="4"/>
      <c r="M29" s="4"/>
      <c r="N29" s="4"/>
    </row>
    <row r="30" spans="1:14">
      <c r="I30" s="14" t="s">
        <v>277</v>
      </c>
    </row>
    <row r="31" spans="1:14">
      <c r="G31" t="s">
        <v>441</v>
      </c>
    </row>
    <row r="32" spans="1:14">
      <c r="G32" t="s">
        <v>440</v>
      </c>
    </row>
    <row r="33" spans="1:9">
      <c r="I33" s="14"/>
    </row>
    <row r="34" spans="1:9">
      <c r="A34" t="s">
        <v>183</v>
      </c>
      <c r="D34" t="s">
        <v>184</v>
      </c>
      <c r="I34" s="14"/>
    </row>
    <row r="35" spans="1:9">
      <c r="I35" s="14"/>
    </row>
    <row r="36" spans="1:9">
      <c r="I36" s="14"/>
    </row>
    <row r="37" spans="1:9">
      <c r="A37" t="s">
        <v>211</v>
      </c>
    </row>
    <row r="38" spans="1:9">
      <c r="A38" t="s">
        <v>205</v>
      </c>
    </row>
    <row r="39" spans="1:9">
      <c r="A39" t="s">
        <v>212</v>
      </c>
    </row>
    <row r="40" spans="1:9">
      <c r="A40" t="s">
        <v>213</v>
      </c>
    </row>
    <row r="41" spans="1:9">
      <c r="A41" t="s">
        <v>214</v>
      </c>
    </row>
    <row r="42" spans="1:9">
      <c r="A42" t="s">
        <v>204</v>
      </c>
    </row>
    <row r="45" spans="1:9">
      <c r="A45" t="s">
        <v>185</v>
      </c>
    </row>
    <row r="46" spans="1:9">
      <c r="A46" t="s">
        <v>360</v>
      </c>
    </row>
    <row r="48" spans="1:9">
      <c r="A48" t="s">
        <v>165</v>
      </c>
    </row>
    <row r="49" spans="1:9">
      <c r="A49" t="s">
        <v>168</v>
      </c>
    </row>
    <row r="50" spans="1:9">
      <c r="A50" t="s">
        <v>164</v>
      </c>
      <c r="B50" s="14" t="s">
        <v>166</v>
      </c>
    </row>
    <row r="51" spans="1:9">
      <c r="A51" t="s">
        <v>167</v>
      </c>
    </row>
    <row r="52" spans="1:9">
      <c r="A52" t="s">
        <v>169</v>
      </c>
    </row>
    <row r="54" spans="1:9">
      <c r="A54" t="s">
        <v>175</v>
      </c>
      <c r="C54" t="s">
        <v>170</v>
      </c>
      <c r="E54" t="s">
        <v>174</v>
      </c>
      <c r="I54" s="14" t="s">
        <v>176</v>
      </c>
    </row>
    <row r="55" spans="1:9">
      <c r="A55" t="s">
        <v>171</v>
      </c>
      <c r="C55" t="s">
        <v>172</v>
      </c>
      <c r="E55" t="s">
        <v>173</v>
      </c>
    </row>
    <row r="56" spans="1:9">
      <c r="E56" t="s">
        <v>370</v>
      </c>
    </row>
    <row r="57" spans="1:9">
      <c r="A57" t="s">
        <v>177</v>
      </c>
    </row>
    <row r="58" spans="1:9">
      <c r="A58" t="s">
        <v>178</v>
      </c>
    </row>
    <row r="59" spans="1:9">
      <c r="A59" t="s">
        <v>179</v>
      </c>
    </row>
    <row r="60" spans="1:9">
      <c r="A60" t="s">
        <v>180</v>
      </c>
    </row>
    <row r="61" spans="1:9">
      <c r="A61" t="s">
        <v>181</v>
      </c>
    </row>
    <row r="62" spans="1:9">
      <c r="A62" t="s">
        <v>182</v>
      </c>
    </row>
  </sheetData>
  <pageMargins left="0.7" right="0.7" top="0.75" bottom="0.75" header="0.3" footer="0.3"/>
  <pageSetup paperSize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M83"/>
  <sheetViews>
    <sheetView workbookViewId="0">
      <selection activeCell="I2" sqref="I2"/>
    </sheetView>
  </sheetViews>
  <sheetFormatPr defaultRowHeight="14.4"/>
  <cols>
    <col min="16" max="16" width="9.109375" customWidth="1"/>
    <col min="27" max="27" width="14.5546875" customWidth="1"/>
  </cols>
  <sheetData>
    <row r="1" spans="1:65">
      <c r="A1" s="1" t="s">
        <v>363</v>
      </c>
      <c r="E1" s="1" t="s">
        <v>421</v>
      </c>
      <c r="I1" s="1" t="s">
        <v>459</v>
      </c>
    </row>
    <row r="2" spans="1:65">
      <c r="I2" s="1"/>
      <c r="J2" s="1"/>
      <c r="K2" s="1"/>
      <c r="L2" s="1"/>
      <c r="M2" s="1"/>
      <c r="N2" s="1"/>
      <c r="O2" s="1"/>
      <c r="P2" s="1"/>
      <c r="Q2" s="1"/>
      <c r="R2" s="1"/>
      <c r="AC2">
        <v>0.2</v>
      </c>
      <c r="AD2">
        <v>0.2</v>
      </c>
      <c r="AE2">
        <v>0.2</v>
      </c>
      <c r="AF2">
        <v>0.2</v>
      </c>
      <c r="AG2">
        <v>0.2</v>
      </c>
      <c r="AH2">
        <v>0.2</v>
      </c>
      <c r="AI2">
        <v>0.2</v>
      </c>
      <c r="AJ2">
        <v>0.2</v>
      </c>
      <c r="AK2">
        <v>0.2</v>
      </c>
      <c r="AL2">
        <v>0.2</v>
      </c>
      <c r="AN2">
        <v>0.2</v>
      </c>
      <c r="AO2">
        <v>0.2</v>
      </c>
      <c r="AP2">
        <v>0.2</v>
      </c>
      <c r="AQ2">
        <v>0.2</v>
      </c>
      <c r="AR2">
        <v>0.2</v>
      </c>
      <c r="AS2">
        <v>0.2</v>
      </c>
      <c r="AT2">
        <v>0.2</v>
      </c>
      <c r="AU2">
        <v>0.2</v>
      </c>
      <c r="AV2">
        <v>0.2</v>
      </c>
      <c r="AW2">
        <v>0.2</v>
      </c>
      <c r="AX2">
        <v>0.2</v>
      </c>
      <c r="AY2">
        <v>0.2</v>
      </c>
      <c r="AZ2">
        <v>0.2</v>
      </c>
      <c r="BA2">
        <v>0.2</v>
      </c>
      <c r="BB2">
        <v>0.2</v>
      </c>
      <c r="BD2">
        <v>0.2</v>
      </c>
      <c r="BE2">
        <v>0.2</v>
      </c>
      <c r="BF2">
        <v>0.2</v>
      </c>
      <c r="BG2">
        <v>0.2</v>
      </c>
      <c r="BH2">
        <v>0.2</v>
      </c>
      <c r="BI2">
        <v>0.2</v>
      </c>
      <c r="BJ2">
        <v>0.2</v>
      </c>
      <c r="BK2">
        <v>0.2</v>
      </c>
      <c r="BL2">
        <v>0.2</v>
      </c>
      <c r="BM2">
        <v>0.2</v>
      </c>
    </row>
    <row r="3" spans="1:65">
      <c r="J3" s="1"/>
      <c r="K3" s="1"/>
      <c r="L3" s="1"/>
      <c r="M3" s="1"/>
      <c r="N3" s="1"/>
      <c r="O3" s="1"/>
      <c r="P3" s="1"/>
      <c r="Q3" s="1"/>
      <c r="R3" s="1"/>
      <c r="AC3">
        <v>0.2</v>
      </c>
      <c r="AD3">
        <v>0.2</v>
      </c>
      <c r="AE3">
        <v>0.2</v>
      </c>
      <c r="AF3">
        <v>0.2</v>
      </c>
      <c r="AG3">
        <v>0.2</v>
      </c>
      <c r="AH3">
        <v>0.2</v>
      </c>
      <c r="AI3">
        <v>0.2</v>
      </c>
      <c r="AJ3">
        <v>0.2</v>
      </c>
      <c r="AK3">
        <v>0.2</v>
      </c>
      <c r="AL3">
        <v>0.2</v>
      </c>
      <c r="AN3">
        <v>0.4</v>
      </c>
      <c r="AO3">
        <f>AN3</f>
        <v>0.4</v>
      </c>
      <c r="AP3">
        <f t="shared" ref="AP3:BB3" si="0">AO3</f>
        <v>0.4</v>
      </c>
      <c r="AQ3">
        <f t="shared" si="0"/>
        <v>0.4</v>
      </c>
      <c r="AR3">
        <f t="shared" si="0"/>
        <v>0.4</v>
      </c>
      <c r="AS3">
        <f t="shared" si="0"/>
        <v>0.4</v>
      </c>
      <c r="AT3">
        <f t="shared" si="0"/>
        <v>0.4</v>
      </c>
      <c r="AU3">
        <f t="shared" si="0"/>
        <v>0.4</v>
      </c>
      <c r="AV3">
        <f t="shared" si="0"/>
        <v>0.4</v>
      </c>
      <c r="AW3">
        <f t="shared" si="0"/>
        <v>0.4</v>
      </c>
      <c r="AX3">
        <f t="shared" si="0"/>
        <v>0.4</v>
      </c>
      <c r="AY3">
        <f t="shared" si="0"/>
        <v>0.4</v>
      </c>
      <c r="AZ3">
        <f t="shared" si="0"/>
        <v>0.4</v>
      </c>
      <c r="BA3">
        <f t="shared" si="0"/>
        <v>0.4</v>
      </c>
      <c r="BB3">
        <f t="shared" si="0"/>
        <v>0.4</v>
      </c>
      <c r="BD3">
        <v>0.3</v>
      </c>
      <c r="BE3">
        <v>0.3</v>
      </c>
      <c r="BF3">
        <v>0.3</v>
      </c>
      <c r="BG3">
        <v>0.3</v>
      </c>
      <c r="BH3">
        <v>0.3</v>
      </c>
      <c r="BI3">
        <v>0.3</v>
      </c>
      <c r="BJ3">
        <v>0.3</v>
      </c>
      <c r="BK3">
        <v>0.3</v>
      </c>
      <c r="BL3">
        <v>0.3</v>
      </c>
      <c r="BM3">
        <v>0.3</v>
      </c>
    </row>
    <row r="4" spans="1:65">
      <c r="I4" s="1" t="s">
        <v>14</v>
      </c>
      <c r="J4" s="1"/>
      <c r="K4" s="1"/>
      <c r="L4" s="1"/>
      <c r="M4" s="1"/>
      <c r="N4" s="1"/>
      <c r="O4" s="1"/>
      <c r="P4" s="1"/>
      <c r="Q4" s="1"/>
      <c r="R4" s="1"/>
      <c r="AB4">
        <v>0</v>
      </c>
      <c r="AC4">
        <f>AB4+AC2</f>
        <v>0.2</v>
      </c>
      <c r="AD4">
        <f t="shared" ref="AD4:BE4" si="1">AC4+AD2</f>
        <v>0.4</v>
      </c>
      <c r="AE4">
        <f t="shared" si="1"/>
        <v>0.60000000000000009</v>
      </c>
      <c r="AF4">
        <f t="shared" si="1"/>
        <v>0.8</v>
      </c>
      <c r="AG4">
        <f t="shared" si="1"/>
        <v>1</v>
      </c>
      <c r="AH4">
        <f t="shared" si="1"/>
        <v>1.2</v>
      </c>
      <c r="AI4">
        <f t="shared" si="1"/>
        <v>1.4</v>
      </c>
      <c r="AJ4">
        <f t="shared" si="1"/>
        <v>1.5999999999999999</v>
      </c>
      <c r="AK4">
        <f t="shared" si="1"/>
        <v>1.7999999999999998</v>
      </c>
      <c r="AL4">
        <f t="shared" si="1"/>
        <v>1.9999999999999998</v>
      </c>
      <c r="AM4">
        <f t="shared" si="1"/>
        <v>1.9999999999999998</v>
      </c>
      <c r="AN4">
        <f t="shared" si="1"/>
        <v>2.1999999999999997</v>
      </c>
      <c r="AO4">
        <f t="shared" si="1"/>
        <v>2.4</v>
      </c>
      <c r="AP4">
        <f t="shared" si="1"/>
        <v>2.6</v>
      </c>
      <c r="AQ4">
        <f t="shared" si="1"/>
        <v>2.8000000000000003</v>
      </c>
      <c r="AR4">
        <f t="shared" si="1"/>
        <v>3.0000000000000004</v>
      </c>
      <c r="AS4">
        <f t="shared" si="1"/>
        <v>3.2000000000000006</v>
      </c>
      <c r="AT4">
        <f t="shared" si="1"/>
        <v>3.4000000000000008</v>
      </c>
      <c r="AU4">
        <f t="shared" si="1"/>
        <v>3.600000000000001</v>
      </c>
      <c r="AV4">
        <f t="shared" si="1"/>
        <v>3.8000000000000012</v>
      </c>
      <c r="AW4">
        <f t="shared" si="1"/>
        <v>4.0000000000000009</v>
      </c>
      <c r="AX4">
        <f t="shared" si="1"/>
        <v>4.2000000000000011</v>
      </c>
      <c r="AY4">
        <f t="shared" si="1"/>
        <v>4.4000000000000012</v>
      </c>
      <c r="AZ4">
        <f t="shared" si="1"/>
        <v>4.6000000000000014</v>
      </c>
      <c r="BA4">
        <f t="shared" si="1"/>
        <v>4.8000000000000016</v>
      </c>
      <c r="BB4">
        <v>5</v>
      </c>
      <c r="BC4">
        <v>5</v>
      </c>
      <c r="BD4">
        <f t="shared" si="1"/>
        <v>5.2</v>
      </c>
      <c r="BE4">
        <f t="shared" si="1"/>
        <v>5.4</v>
      </c>
      <c r="BF4">
        <f t="shared" ref="BF4:BH4" si="2">BE4+BF2</f>
        <v>5.6000000000000005</v>
      </c>
      <c r="BG4">
        <f t="shared" si="2"/>
        <v>5.8000000000000007</v>
      </c>
      <c r="BH4">
        <f t="shared" si="2"/>
        <v>6.0000000000000009</v>
      </c>
      <c r="BI4">
        <f t="shared" ref="BI4:BK4" si="3">BH4+BI2</f>
        <v>6.2000000000000011</v>
      </c>
      <c r="BJ4">
        <f t="shared" si="3"/>
        <v>6.4000000000000012</v>
      </c>
      <c r="BK4">
        <f t="shared" si="3"/>
        <v>6.6000000000000014</v>
      </c>
      <c r="BL4">
        <f t="shared" ref="BL4:BM4" si="4">BK4+BL2</f>
        <v>6.8000000000000016</v>
      </c>
      <c r="BM4">
        <f t="shared" si="4"/>
        <v>7.0000000000000018</v>
      </c>
    </row>
    <row r="5" spans="1:65">
      <c r="J5" s="1" t="s">
        <v>249</v>
      </c>
      <c r="K5" s="1"/>
      <c r="L5" s="1"/>
      <c r="M5" s="1"/>
      <c r="N5" s="1"/>
      <c r="O5" s="1"/>
      <c r="P5" s="1"/>
      <c r="Q5" s="1" t="s">
        <v>246</v>
      </c>
      <c r="R5" s="1"/>
      <c r="AA5" t="s">
        <v>21</v>
      </c>
      <c r="AB5">
        <v>2</v>
      </c>
      <c r="AC5">
        <f>AB5+AC3</f>
        <v>2.2000000000000002</v>
      </c>
      <c r="AD5">
        <f t="shared" ref="AD5:BE5" si="5">AC5+AD3</f>
        <v>2.4000000000000004</v>
      </c>
      <c r="AE5">
        <f t="shared" si="5"/>
        <v>2.6000000000000005</v>
      </c>
      <c r="AF5">
        <f t="shared" si="5"/>
        <v>2.8000000000000007</v>
      </c>
      <c r="AG5">
        <f t="shared" si="5"/>
        <v>3.0000000000000009</v>
      </c>
      <c r="AH5">
        <f t="shared" si="5"/>
        <v>3.2000000000000011</v>
      </c>
      <c r="AI5">
        <f t="shared" si="5"/>
        <v>3.4000000000000012</v>
      </c>
      <c r="AJ5">
        <f t="shared" si="5"/>
        <v>3.6000000000000014</v>
      </c>
      <c r="AK5">
        <f t="shared" si="5"/>
        <v>3.8000000000000016</v>
      </c>
      <c r="AL5">
        <f t="shared" si="5"/>
        <v>4.0000000000000018</v>
      </c>
      <c r="AM5">
        <f t="shared" si="5"/>
        <v>4.0000000000000018</v>
      </c>
      <c r="AN5">
        <f t="shared" si="5"/>
        <v>4.4000000000000021</v>
      </c>
      <c r="AO5">
        <f t="shared" si="5"/>
        <v>4.8000000000000025</v>
      </c>
      <c r="AP5">
        <f t="shared" si="5"/>
        <v>5.2000000000000028</v>
      </c>
      <c r="AQ5">
        <f t="shared" si="5"/>
        <v>5.6000000000000032</v>
      </c>
      <c r="AR5">
        <f t="shared" si="5"/>
        <v>6.0000000000000036</v>
      </c>
      <c r="AS5">
        <f t="shared" si="5"/>
        <v>6.4000000000000039</v>
      </c>
      <c r="AT5">
        <f t="shared" si="5"/>
        <v>6.8000000000000043</v>
      </c>
      <c r="AU5">
        <f t="shared" si="5"/>
        <v>7.2000000000000046</v>
      </c>
      <c r="AV5">
        <f t="shared" si="5"/>
        <v>7.600000000000005</v>
      </c>
      <c r="AW5">
        <f t="shared" si="5"/>
        <v>8.0000000000000053</v>
      </c>
      <c r="AX5">
        <f t="shared" si="5"/>
        <v>8.4000000000000057</v>
      </c>
      <c r="AY5">
        <f t="shared" si="5"/>
        <v>8.800000000000006</v>
      </c>
      <c r="AZ5">
        <f t="shared" si="5"/>
        <v>9.2000000000000064</v>
      </c>
      <c r="BA5">
        <f t="shared" si="5"/>
        <v>9.6000000000000068</v>
      </c>
      <c r="BB5">
        <f t="shared" si="5"/>
        <v>10.000000000000007</v>
      </c>
      <c r="BC5">
        <f t="shared" si="5"/>
        <v>10.000000000000007</v>
      </c>
      <c r="BD5">
        <f t="shared" si="5"/>
        <v>10.300000000000008</v>
      </c>
      <c r="BE5">
        <f t="shared" si="5"/>
        <v>10.600000000000009</v>
      </c>
      <c r="BF5">
        <f t="shared" ref="BF5:BH5" si="6">BE5+BF3</f>
        <v>10.900000000000009</v>
      </c>
      <c r="BG5">
        <f t="shared" si="6"/>
        <v>11.20000000000001</v>
      </c>
      <c r="BH5">
        <f t="shared" si="6"/>
        <v>11.500000000000011</v>
      </c>
      <c r="BI5">
        <f t="shared" ref="BI5:BK5" si="7">BH5+BI3</f>
        <v>11.800000000000011</v>
      </c>
      <c r="BJ5">
        <f t="shared" si="7"/>
        <v>12.100000000000012</v>
      </c>
      <c r="BK5">
        <f t="shared" si="7"/>
        <v>12.400000000000013</v>
      </c>
      <c r="BL5">
        <f t="shared" ref="BL5:BM5" si="8">BK5+BL3</f>
        <v>12.700000000000014</v>
      </c>
      <c r="BM5">
        <f t="shared" si="8"/>
        <v>13.000000000000014</v>
      </c>
    </row>
    <row r="6" spans="1:65">
      <c r="I6" s="1"/>
      <c r="J6" s="1"/>
      <c r="K6" s="1"/>
      <c r="L6" s="1"/>
      <c r="M6" s="1"/>
      <c r="N6" s="1"/>
      <c r="O6" s="1"/>
      <c r="P6" s="1"/>
      <c r="Q6" s="1"/>
      <c r="R6" s="1"/>
      <c r="AA6" t="s">
        <v>1</v>
      </c>
      <c r="AC6">
        <f>AC3*5</f>
        <v>1</v>
      </c>
      <c r="AD6">
        <f t="shared" ref="AD6:AL6" si="9">AD3*5</f>
        <v>1</v>
      </c>
      <c r="AE6">
        <f t="shared" si="9"/>
        <v>1</v>
      </c>
      <c r="AF6">
        <f t="shared" si="9"/>
        <v>1</v>
      </c>
      <c r="AG6">
        <f t="shared" si="9"/>
        <v>1</v>
      </c>
      <c r="AH6">
        <f t="shared" si="9"/>
        <v>1</v>
      </c>
      <c r="AI6">
        <f t="shared" si="9"/>
        <v>1</v>
      </c>
      <c r="AJ6">
        <f t="shared" si="9"/>
        <v>1</v>
      </c>
      <c r="AK6">
        <f t="shared" si="9"/>
        <v>1</v>
      </c>
      <c r="AL6">
        <f t="shared" si="9"/>
        <v>1</v>
      </c>
      <c r="AM6">
        <f>AN3*5</f>
        <v>2</v>
      </c>
      <c r="AN6">
        <f>AN3*5</f>
        <v>2</v>
      </c>
      <c r="AO6">
        <f t="shared" ref="AO6:BB6" si="10">AO3*5</f>
        <v>2</v>
      </c>
      <c r="AP6">
        <f t="shared" si="10"/>
        <v>2</v>
      </c>
      <c r="AQ6">
        <f t="shared" si="10"/>
        <v>2</v>
      </c>
      <c r="AR6">
        <f t="shared" si="10"/>
        <v>2</v>
      </c>
      <c r="AS6">
        <f t="shared" si="10"/>
        <v>2</v>
      </c>
      <c r="AT6">
        <f t="shared" si="10"/>
        <v>2</v>
      </c>
      <c r="AU6">
        <f t="shared" si="10"/>
        <v>2</v>
      </c>
      <c r="AV6">
        <f t="shared" si="10"/>
        <v>2</v>
      </c>
      <c r="AW6">
        <f t="shared" si="10"/>
        <v>2</v>
      </c>
      <c r="AX6">
        <f t="shared" si="10"/>
        <v>2</v>
      </c>
      <c r="AY6">
        <f t="shared" si="10"/>
        <v>2</v>
      </c>
      <c r="AZ6">
        <f t="shared" si="10"/>
        <v>2</v>
      </c>
      <c r="BA6">
        <f t="shared" si="10"/>
        <v>2</v>
      </c>
      <c r="BB6">
        <f t="shared" si="10"/>
        <v>2</v>
      </c>
      <c r="BC6">
        <f>BD3*5</f>
        <v>1.5</v>
      </c>
      <c r="BD6">
        <f>BD3*5</f>
        <v>1.5</v>
      </c>
      <c r="BE6">
        <f t="shared" ref="BE6:BM6" si="11">BE3*5</f>
        <v>1.5</v>
      </c>
      <c r="BF6">
        <f t="shared" si="11"/>
        <v>1.5</v>
      </c>
      <c r="BG6">
        <f t="shared" si="11"/>
        <v>1.5</v>
      </c>
      <c r="BH6">
        <f t="shared" si="11"/>
        <v>1.5</v>
      </c>
      <c r="BI6">
        <f t="shared" si="11"/>
        <v>1.5</v>
      </c>
      <c r="BJ6">
        <f t="shared" si="11"/>
        <v>1.5</v>
      </c>
      <c r="BK6">
        <f t="shared" si="11"/>
        <v>1.5</v>
      </c>
      <c r="BL6">
        <f t="shared" si="11"/>
        <v>1.5</v>
      </c>
      <c r="BM6">
        <f t="shared" si="11"/>
        <v>1.5</v>
      </c>
    </row>
    <row r="7" spans="1:65">
      <c r="I7" s="1" t="s">
        <v>17</v>
      </c>
      <c r="J7" s="1"/>
      <c r="K7" s="1" t="s">
        <v>207</v>
      </c>
      <c r="L7" s="1"/>
      <c r="M7" s="5" t="s">
        <v>4</v>
      </c>
      <c r="N7" s="5" t="s">
        <v>192</v>
      </c>
      <c r="O7" s="1"/>
      <c r="Q7" s="1" t="s">
        <v>208</v>
      </c>
      <c r="R7" s="1" t="s">
        <v>11</v>
      </c>
      <c r="AA7" t="s">
        <v>230</v>
      </c>
      <c r="AB7">
        <v>0</v>
      </c>
      <c r="AC7">
        <f>AC5-$AB$5</f>
        <v>0.20000000000000018</v>
      </c>
      <c r="AD7">
        <f t="shared" ref="AD7:BM7" si="12">AD5-$AB$5</f>
        <v>0.40000000000000036</v>
      </c>
      <c r="AE7">
        <f t="shared" si="12"/>
        <v>0.60000000000000053</v>
      </c>
      <c r="AF7">
        <f t="shared" si="12"/>
        <v>0.80000000000000071</v>
      </c>
      <c r="AG7">
        <f t="shared" si="12"/>
        <v>1.0000000000000009</v>
      </c>
      <c r="AH7">
        <f t="shared" si="12"/>
        <v>1.2000000000000011</v>
      </c>
      <c r="AI7">
        <f t="shared" si="12"/>
        <v>1.4000000000000012</v>
      </c>
      <c r="AJ7">
        <f t="shared" si="12"/>
        <v>1.6000000000000014</v>
      </c>
      <c r="AK7">
        <f t="shared" si="12"/>
        <v>1.8000000000000016</v>
      </c>
      <c r="AL7">
        <f t="shared" si="12"/>
        <v>2.0000000000000018</v>
      </c>
      <c r="AM7">
        <f t="shared" si="12"/>
        <v>2.0000000000000018</v>
      </c>
      <c r="AN7">
        <f t="shared" si="12"/>
        <v>2.4000000000000021</v>
      </c>
      <c r="AO7">
        <f t="shared" si="12"/>
        <v>2.8000000000000025</v>
      </c>
      <c r="AP7">
        <f t="shared" si="12"/>
        <v>3.2000000000000028</v>
      </c>
      <c r="AQ7">
        <f t="shared" si="12"/>
        <v>3.6000000000000032</v>
      </c>
      <c r="AR7">
        <f t="shared" si="12"/>
        <v>4.0000000000000036</v>
      </c>
      <c r="AS7">
        <f t="shared" si="12"/>
        <v>4.4000000000000039</v>
      </c>
      <c r="AT7">
        <f t="shared" si="12"/>
        <v>4.8000000000000043</v>
      </c>
      <c r="AU7">
        <f t="shared" si="12"/>
        <v>5.2000000000000046</v>
      </c>
      <c r="AV7">
        <f t="shared" si="12"/>
        <v>5.600000000000005</v>
      </c>
      <c r="AW7">
        <f t="shared" si="12"/>
        <v>6.0000000000000053</v>
      </c>
      <c r="AX7">
        <f t="shared" si="12"/>
        <v>6.4000000000000057</v>
      </c>
      <c r="AY7">
        <f t="shared" si="12"/>
        <v>6.800000000000006</v>
      </c>
      <c r="AZ7">
        <f t="shared" si="12"/>
        <v>7.2000000000000064</v>
      </c>
      <c r="BA7">
        <f t="shared" si="12"/>
        <v>7.6000000000000068</v>
      </c>
      <c r="BB7">
        <f t="shared" si="12"/>
        <v>8.0000000000000071</v>
      </c>
      <c r="BC7">
        <f t="shared" si="12"/>
        <v>8.0000000000000071</v>
      </c>
      <c r="BD7">
        <f t="shared" si="12"/>
        <v>8.3000000000000078</v>
      </c>
      <c r="BE7">
        <f t="shared" si="12"/>
        <v>8.6000000000000085</v>
      </c>
      <c r="BF7">
        <f t="shared" si="12"/>
        <v>8.9000000000000092</v>
      </c>
      <c r="BG7">
        <f t="shared" si="12"/>
        <v>9.2000000000000099</v>
      </c>
      <c r="BH7">
        <f t="shared" si="12"/>
        <v>9.5000000000000107</v>
      </c>
      <c r="BI7">
        <f t="shared" si="12"/>
        <v>9.8000000000000114</v>
      </c>
      <c r="BJ7">
        <f t="shared" si="12"/>
        <v>10.100000000000012</v>
      </c>
      <c r="BK7">
        <f t="shared" si="12"/>
        <v>10.400000000000013</v>
      </c>
      <c r="BL7">
        <f t="shared" si="12"/>
        <v>10.700000000000014</v>
      </c>
      <c r="BM7">
        <f t="shared" si="12"/>
        <v>11.000000000000014</v>
      </c>
    </row>
    <row r="8" spans="1:65">
      <c r="I8" s="1" t="s">
        <v>5</v>
      </c>
      <c r="J8" s="1"/>
      <c r="K8" s="1" t="s">
        <v>5</v>
      </c>
      <c r="L8" s="1"/>
      <c r="M8" s="5" t="s">
        <v>6</v>
      </c>
      <c r="N8" s="5" t="s">
        <v>2</v>
      </c>
      <c r="O8" s="1"/>
      <c r="P8" s="1" t="s">
        <v>186</v>
      </c>
      <c r="Q8" s="1" t="s">
        <v>5</v>
      </c>
      <c r="R8" s="1" t="s">
        <v>12</v>
      </c>
    </row>
    <row r="9" spans="1:65">
      <c r="I9" s="1"/>
      <c r="J9" s="1"/>
      <c r="K9" s="1"/>
      <c r="L9" s="1"/>
      <c r="M9" s="5"/>
      <c r="N9" s="5"/>
      <c r="O9" s="1"/>
      <c r="P9" s="1"/>
      <c r="R9" s="1"/>
    </row>
    <row r="10" spans="1:65">
      <c r="I10" s="1" t="s">
        <v>18</v>
      </c>
      <c r="J10" s="1"/>
      <c r="K10" s="1" t="s">
        <v>130</v>
      </c>
      <c r="L10" s="1"/>
      <c r="M10" s="5" t="s">
        <v>15</v>
      </c>
      <c r="N10" s="5" t="s">
        <v>131</v>
      </c>
      <c r="O10" s="1"/>
      <c r="P10" s="5">
        <v>7</v>
      </c>
      <c r="Q10" s="1" t="s">
        <v>215</v>
      </c>
      <c r="R10" s="1" t="s">
        <v>218</v>
      </c>
    </row>
    <row r="11" spans="1:65">
      <c r="I11" s="1"/>
      <c r="J11" s="1"/>
      <c r="K11" s="1"/>
      <c r="L11" s="1"/>
      <c r="M11" s="5"/>
      <c r="N11" s="5"/>
      <c r="O11" s="1"/>
      <c r="P11" s="5"/>
      <c r="Q11" s="1"/>
      <c r="R11" s="1"/>
    </row>
    <row r="12" spans="1:65">
      <c r="I12" s="1" t="s">
        <v>19</v>
      </c>
      <c r="J12" s="1"/>
      <c r="K12" s="1" t="s">
        <v>132</v>
      </c>
      <c r="L12" s="1"/>
      <c r="M12" s="5" t="s">
        <v>16</v>
      </c>
      <c r="N12" s="5" t="s">
        <v>133</v>
      </c>
      <c r="O12" s="1"/>
      <c r="P12" s="5">
        <v>5</v>
      </c>
      <c r="Q12" s="1" t="s">
        <v>216</v>
      </c>
      <c r="R12" s="1" t="s">
        <v>218</v>
      </c>
    </row>
    <row r="13" spans="1:65">
      <c r="I13" s="1"/>
      <c r="J13" s="1"/>
      <c r="K13" s="1"/>
      <c r="L13" s="1"/>
      <c r="M13" s="5"/>
      <c r="N13" s="5"/>
      <c r="O13" s="1"/>
      <c r="P13" s="5"/>
      <c r="Q13" s="1"/>
      <c r="R13" s="1"/>
    </row>
    <row r="14" spans="1:65">
      <c r="I14" s="1" t="s">
        <v>20</v>
      </c>
      <c r="J14" s="1"/>
      <c r="K14" s="1" t="s">
        <v>134</v>
      </c>
      <c r="L14" s="1"/>
      <c r="M14" s="5" t="s">
        <v>15</v>
      </c>
      <c r="N14" s="5" t="s">
        <v>135</v>
      </c>
      <c r="O14" s="1"/>
      <c r="P14" s="5">
        <v>2</v>
      </c>
      <c r="Q14" s="1" t="s">
        <v>217</v>
      </c>
      <c r="R14" s="1" t="s">
        <v>218</v>
      </c>
    </row>
    <row r="15" spans="1:65"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65">
      <c r="I16" s="1" t="s">
        <v>219</v>
      </c>
      <c r="K16" s="1" t="s">
        <v>29</v>
      </c>
      <c r="Q16" s="1" t="s">
        <v>231</v>
      </c>
      <c r="R16" s="1"/>
    </row>
    <row r="17" spans="9:18"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9:18">
      <c r="I18" s="1"/>
      <c r="J18" s="1"/>
      <c r="L18" s="1"/>
      <c r="M18" s="1"/>
      <c r="N18" s="1"/>
      <c r="O18" s="1"/>
      <c r="R18" s="1"/>
    </row>
    <row r="19" spans="9:18">
      <c r="I19" s="1"/>
      <c r="J19" s="1"/>
      <c r="K19" s="1"/>
      <c r="L19" s="1"/>
      <c r="M19" s="1"/>
      <c r="N19" s="1"/>
      <c r="O19" s="1"/>
      <c r="P19" s="1"/>
      <c r="Q19" s="1"/>
    </row>
    <row r="20" spans="9:18"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9:18"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9:18"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9:18">
      <c r="I23" s="1" t="s">
        <v>192</v>
      </c>
      <c r="J23" s="1"/>
      <c r="K23" s="1"/>
      <c r="L23" s="1"/>
      <c r="M23" s="1"/>
      <c r="N23" s="1"/>
      <c r="O23" s="1"/>
      <c r="P23" s="1"/>
      <c r="Q23" s="1"/>
      <c r="R23" s="1"/>
    </row>
    <row r="24" spans="9:18">
      <c r="I24" s="1" t="s">
        <v>2</v>
      </c>
      <c r="J24" s="1"/>
      <c r="K24" s="1"/>
      <c r="L24" s="1"/>
      <c r="M24" s="1"/>
      <c r="N24" s="1"/>
      <c r="O24" s="1"/>
      <c r="P24" s="1"/>
      <c r="Q24" s="1"/>
      <c r="R24" s="1"/>
    </row>
    <row r="25" spans="9:18"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9:18">
      <c r="I26" s="1" t="s">
        <v>136</v>
      </c>
      <c r="J26" s="1"/>
      <c r="K26" s="1"/>
      <c r="L26" s="10"/>
      <c r="M26" s="1"/>
      <c r="N26" s="1"/>
      <c r="O26" s="1"/>
      <c r="P26" s="1"/>
      <c r="Q26" s="1"/>
      <c r="R26" s="1"/>
    </row>
    <row r="27" spans="9:18"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9:18">
      <c r="I28" s="12" t="s">
        <v>23</v>
      </c>
      <c r="J28" s="12"/>
      <c r="K28" s="1"/>
      <c r="L28" s="12"/>
      <c r="M28" s="1"/>
      <c r="N28" s="1"/>
      <c r="O28" s="1"/>
      <c r="P28" s="1"/>
      <c r="Q28" s="1"/>
      <c r="R28" s="1"/>
    </row>
    <row r="29" spans="9:18"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9:18">
      <c r="I30" s="13" t="s">
        <v>24</v>
      </c>
      <c r="J30" s="13"/>
      <c r="K30" s="1"/>
      <c r="L30" s="13"/>
      <c r="M30" s="1"/>
      <c r="N30" s="1"/>
      <c r="O30" s="1"/>
      <c r="P30" s="1"/>
      <c r="Q30" s="1"/>
      <c r="R30" s="1"/>
    </row>
    <row r="43" spans="1:65">
      <c r="A43" s="1" t="s">
        <v>13</v>
      </c>
      <c r="F43" s="5" t="s">
        <v>278</v>
      </c>
      <c r="I43" s="18" t="s">
        <v>247</v>
      </c>
      <c r="J43" s="19"/>
      <c r="K43" s="18"/>
      <c r="L43" s="18"/>
      <c r="M43" s="18"/>
      <c r="N43" s="1"/>
      <c r="O43" s="1"/>
      <c r="P43" s="18" t="s">
        <v>248</v>
      </c>
      <c r="Q43" s="18"/>
      <c r="R43" s="18"/>
    </row>
    <row r="44" spans="1:65">
      <c r="I44" s="1" t="s">
        <v>14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65">
      <c r="I45" s="1"/>
      <c r="J45" s="1" t="s">
        <v>244</v>
      </c>
      <c r="K45" s="1"/>
      <c r="L45" s="1"/>
      <c r="M45" s="1"/>
      <c r="N45" s="1"/>
      <c r="O45" s="1"/>
      <c r="P45" s="1" t="s">
        <v>245</v>
      </c>
      <c r="Q45" s="1"/>
      <c r="R45" s="1"/>
      <c r="S45" s="1"/>
      <c r="T45" s="1"/>
      <c r="AC45">
        <v>0.2</v>
      </c>
      <c r="AD45">
        <v>0.2</v>
      </c>
      <c r="AE45">
        <v>0.2</v>
      </c>
      <c r="AF45">
        <v>0.2</v>
      </c>
      <c r="AG45">
        <v>0.2</v>
      </c>
      <c r="AH45">
        <v>0.2</v>
      </c>
      <c r="AI45">
        <v>0.2</v>
      </c>
      <c r="AJ45">
        <v>0.2</v>
      </c>
      <c r="AK45">
        <v>0.2</v>
      </c>
      <c r="AL45">
        <v>0.2</v>
      </c>
      <c r="AN45">
        <v>0.2</v>
      </c>
      <c r="AO45">
        <v>0.2</v>
      </c>
      <c r="AP45">
        <v>0.2</v>
      </c>
      <c r="AQ45">
        <v>0.2</v>
      </c>
      <c r="AR45">
        <v>0.2</v>
      </c>
      <c r="AS45">
        <v>0.2</v>
      </c>
      <c r="AT45">
        <v>0.2</v>
      </c>
      <c r="AU45">
        <v>0.2</v>
      </c>
      <c r="AV45">
        <v>0.2</v>
      </c>
      <c r="AW45">
        <v>0.2</v>
      </c>
      <c r="AX45">
        <v>0.2</v>
      </c>
      <c r="AY45">
        <v>0.2</v>
      </c>
      <c r="AZ45">
        <v>0.2</v>
      </c>
      <c r="BA45">
        <v>0.2</v>
      </c>
      <c r="BB45">
        <v>0.2</v>
      </c>
      <c r="BD45">
        <v>0.2</v>
      </c>
      <c r="BE45">
        <v>0.2</v>
      </c>
      <c r="BF45">
        <v>0.2</v>
      </c>
      <c r="BG45">
        <v>0.2</v>
      </c>
      <c r="BH45">
        <v>0.2</v>
      </c>
      <c r="BI45">
        <v>0.2</v>
      </c>
      <c r="BJ45">
        <v>0.2</v>
      </c>
      <c r="BK45">
        <v>0.2</v>
      </c>
      <c r="BL45">
        <v>0.2</v>
      </c>
      <c r="BM45">
        <v>0.2</v>
      </c>
    </row>
    <row r="46" spans="1:65">
      <c r="S46" s="1"/>
      <c r="T46" s="1"/>
      <c r="AC46">
        <v>0.2</v>
      </c>
      <c r="AD46">
        <v>0.2</v>
      </c>
      <c r="AE46">
        <v>0.2</v>
      </c>
      <c r="AF46">
        <v>0.2</v>
      </c>
      <c r="AG46">
        <v>0.2</v>
      </c>
      <c r="AH46">
        <v>0.2</v>
      </c>
      <c r="AI46">
        <v>0.2</v>
      </c>
      <c r="AJ46">
        <v>0.2</v>
      </c>
      <c r="AK46">
        <v>0.2</v>
      </c>
      <c r="AL46">
        <v>0.2</v>
      </c>
      <c r="AN46">
        <v>0.4</v>
      </c>
      <c r="AO46">
        <f>AN46</f>
        <v>0.4</v>
      </c>
      <c r="AP46">
        <f t="shared" ref="AP46" si="13">AO46</f>
        <v>0.4</v>
      </c>
      <c r="AQ46">
        <f t="shared" ref="AQ46" si="14">AP46</f>
        <v>0.4</v>
      </c>
      <c r="AR46">
        <f t="shared" ref="AR46" si="15">AQ46</f>
        <v>0.4</v>
      </c>
      <c r="AS46">
        <f t="shared" ref="AS46" si="16">AR46</f>
        <v>0.4</v>
      </c>
      <c r="AT46">
        <f t="shared" ref="AT46" si="17">AS46</f>
        <v>0.4</v>
      </c>
      <c r="AU46">
        <f t="shared" ref="AU46" si="18">AT46</f>
        <v>0.4</v>
      </c>
      <c r="AV46">
        <f t="shared" ref="AV46" si="19">AU46</f>
        <v>0.4</v>
      </c>
      <c r="AW46">
        <f t="shared" ref="AW46" si="20">AV46</f>
        <v>0.4</v>
      </c>
      <c r="AX46">
        <f t="shared" ref="AX46" si="21">AW46</f>
        <v>0.4</v>
      </c>
      <c r="AY46">
        <f t="shared" ref="AY46" si="22">AX46</f>
        <v>0.4</v>
      </c>
      <c r="AZ46">
        <f t="shared" ref="AZ46" si="23">AY46</f>
        <v>0.4</v>
      </c>
      <c r="BA46">
        <f t="shared" ref="BA46" si="24">AZ46</f>
        <v>0.4</v>
      </c>
      <c r="BB46">
        <f t="shared" ref="BB46" si="25">BA46</f>
        <v>0.4</v>
      </c>
      <c r="BD46">
        <v>0.3</v>
      </c>
      <c r="BE46">
        <v>0.3</v>
      </c>
      <c r="BF46">
        <v>0.3</v>
      </c>
      <c r="BG46">
        <v>0.3</v>
      </c>
      <c r="BH46">
        <v>0.3</v>
      </c>
      <c r="BI46">
        <v>0.3</v>
      </c>
      <c r="BJ46">
        <v>0.3</v>
      </c>
      <c r="BK46">
        <v>0.3</v>
      </c>
      <c r="BL46">
        <v>0.3</v>
      </c>
      <c r="BM46">
        <v>0.3</v>
      </c>
    </row>
    <row r="47" spans="1:65">
      <c r="I47" s="1" t="s">
        <v>17</v>
      </c>
      <c r="J47" s="1"/>
      <c r="K47" s="1" t="s">
        <v>207</v>
      </c>
      <c r="L47" s="1"/>
      <c r="M47" s="5" t="s">
        <v>4</v>
      </c>
      <c r="N47" s="5" t="s">
        <v>3</v>
      </c>
      <c r="O47" s="1"/>
      <c r="Q47" s="1" t="s">
        <v>208</v>
      </c>
      <c r="R47" s="1" t="s">
        <v>11</v>
      </c>
      <c r="S47" s="1"/>
      <c r="T47" s="1"/>
      <c r="AB47">
        <v>0</v>
      </c>
      <c r="AC47">
        <f>AB47+AC45</f>
        <v>0.2</v>
      </c>
      <c r="AD47">
        <f t="shared" ref="AD47:AD48" si="26">AC47+AD45</f>
        <v>0.4</v>
      </c>
      <c r="AE47">
        <f t="shared" ref="AE47:AE48" si="27">AD47+AE45</f>
        <v>0.60000000000000009</v>
      </c>
      <c r="AF47">
        <f t="shared" ref="AF47:AF48" si="28">AE47+AF45</f>
        <v>0.8</v>
      </c>
      <c r="AG47">
        <f t="shared" ref="AG47:AG48" si="29">AF47+AG45</f>
        <v>1</v>
      </c>
      <c r="AH47">
        <f t="shared" ref="AH47:AH48" si="30">AG47+AH45</f>
        <v>1.2</v>
      </c>
      <c r="AI47">
        <f t="shared" ref="AI47:AI48" si="31">AH47+AI45</f>
        <v>1.4</v>
      </c>
      <c r="AJ47">
        <f t="shared" ref="AJ47:AJ48" si="32">AI47+AJ45</f>
        <v>1.5999999999999999</v>
      </c>
      <c r="AK47">
        <f t="shared" ref="AK47:AK48" si="33">AJ47+AK45</f>
        <v>1.7999999999999998</v>
      </c>
      <c r="AL47">
        <f t="shared" ref="AL47:AL48" si="34">AK47+AL45</f>
        <v>1.9999999999999998</v>
      </c>
      <c r="AM47">
        <f t="shared" ref="AM47:AM48" si="35">AL47+AM45</f>
        <v>1.9999999999999998</v>
      </c>
      <c r="AN47">
        <f t="shared" ref="AN47:AN48" si="36">AM47+AN45</f>
        <v>2.1999999999999997</v>
      </c>
      <c r="AO47">
        <f t="shared" ref="AO47:AO48" si="37">AN47+AO45</f>
        <v>2.4</v>
      </c>
      <c r="AP47">
        <f t="shared" ref="AP47:AP48" si="38">AO47+AP45</f>
        <v>2.6</v>
      </c>
      <c r="AQ47">
        <f t="shared" ref="AQ47:AQ48" si="39">AP47+AQ45</f>
        <v>2.8000000000000003</v>
      </c>
      <c r="AR47">
        <f t="shared" ref="AR47:AR48" si="40">AQ47+AR45</f>
        <v>3.0000000000000004</v>
      </c>
      <c r="AS47">
        <f t="shared" ref="AS47:AS48" si="41">AR47+AS45</f>
        <v>3.2000000000000006</v>
      </c>
      <c r="AT47">
        <f t="shared" ref="AT47:AT48" si="42">AS47+AT45</f>
        <v>3.4000000000000008</v>
      </c>
      <c r="AU47">
        <f t="shared" ref="AU47:AU48" si="43">AT47+AU45</f>
        <v>3.600000000000001</v>
      </c>
      <c r="AV47">
        <f t="shared" ref="AV47:AV48" si="44">AU47+AV45</f>
        <v>3.8000000000000012</v>
      </c>
      <c r="AW47">
        <f t="shared" ref="AW47:AW48" si="45">AV47+AW45</f>
        <v>4.0000000000000009</v>
      </c>
      <c r="AX47">
        <f t="shared" ref="AX47:AX48" si="46">AW47+AX45</f>
        <v>4.2000000000000011</v>
      </c>
      <c r="AY47">
        <f t="shared" ref="AY47:AY48" si="47">AX47+AY45</f>
        <v>4.4000000000000012</v>
      </c>
      <c r="AZ47">
        <f t="shared" ref="AZ47:AZ48" si="48">AY47+AZ45</f>
        <v>4.6000000000000014</v>
      </c>
      <c r="BA47">
        <f t="shared" ref="BA47:BA48" si="49">AZ47+BA45</f>
        <v>4.8000000000000016</v>
      </c>
      <c r="BB47">
        <v>5</v>
      </c>
      <c r="BC47">
        <v>5</v>
      </c>
      <c r="BD47">
        <f t="shared" ref="BD47:BD48" si="50">BC47+BD45</f>
        <v>5.2</v>
      </c>
      <c r="BE47">
        <f t="shared" ref="BE47:BE48" si="51">BD47+BE45</f>
        <v>5.4</v>
      </c>
      <c r="BF47">
        <f t="shared" ref="BF47:BF48" si="52">BE47+BF45</f>
        <v>5.6000000000000005</v>
      </c>
      <c r="BG47">
        <f t="shared" ref="BG47:BG48" si="53">BF47+BG45</f>
        <v>5.8000000000000007</v>
      </c>
      <c r="BH47">
        <f t="shared" ref="BH47:BH48" si="54">BG47+BH45</f>
        <v>6.0000000000000009</v>
      </c>
      <c r="BI47">
        <f t="shared" ref="BI47:BI48" si="55">BH47+BI45</f>
        <v>6.2000000000000011</v>
      </c>
      <c r="BJ47">
        <f t="shared" ref="BJ47:BJ48" si="56">BI47+BJ45</f>
        <v>6.4000000000000012</v>
      </c>
      <c r="BK47">
        <f t="shared" ref="BK47:BK48" si="57">BJ47+BK45</f>
        <v>6.6000000000000014</v>
      </c>
      <c r="BL47">
        <f t="shared" ref="BL47:BL48" si="58">BK47+BL45</f>
        <v>6.8000000000000016</v>
      </c>
      <c r="BM47">
        <f t="shared" ref="BM47:BM48" si="59">BL47+BM45</f>
        <v>7.0000000000000018</v>
      </c>
    </row>
    <row r="48" spans="1:65">
      <c r="I48" s="1" t="s">
        <v>5</v>
      </c>
      <c r="J48" s="1"/>
      <c r="K48" s="1" t="s">
        <v>5</v>
      </c>
      <c r="L48" s="1"/>
      <c r="M48" s="5" t="s">
        <v>6</v>
      </c>
      <c r="N48" s="5" t="s">
        <v>2</v>
      </c>
      <c r="O48" s="1"/>
      <c r="P48" s="1" t="s">
        <v>186</v>
      </c>
      <c r="Q48" s="1" t="s">
        <v>5</v>
      </c>
      <c r="R48" s="1" t="s">
        <v>12</v>
      </c>
      <c r="S48" s="1"/>
      <c r="T48" s="1"/>
      <c r="AA48" t="s">
        <v>0</v>
      </c>
      <c r="AB48">
        <v>2</v>
      </c>
      <c r="AC48">
        <f>AB48+AC46</f>
        <v>2.2000000000000002</v>
      </c>
      <c r="AD48">
        <f t="shared" si="26"/>
        <v>2.4000000000000004</v>
      </c>
      <c r="AE48">
        <f t="shared" si="27"/>
        <v>2.6000000000000005</v>
      </c>
      <c r="AF48">
        <f t="shared" si="28"/>
        <v>2.8000000000000007</v>
      </c>
      <c r="AG48">
        <f t="shared" si="29"/>
        <v>3.0000000000000009</v>
      </c>
      <c r="AH48">
        <f t="shared" si="30"/>
        <v>3.2000000000000011</v>
      </c>
      <c r="AI48">
        <f t="shared" si="31"/>
        <v>3.4000000000000012</v>
      </c>
      <c r="AJ48">
        <f t="shared" si="32"/>
        <v>3.6000000000000014</v>
      </c>
      <c r="AK48">
        <f t="shared" si="33"/>
        <v>3.8000000000000016</v>
      </c>
      <c r="AL48">
        <f t="shared" si="34"/>
        <v>4.0000000000000018</v>
      </c>
      <c r="AM48">
        <f t="shared" si="35"/>
        <v>4.0000000000000018</v>
      </c>
      <c r="AN48">
        <f t="shared" si="36"/>
        <v>4.4000000000000021</v>
      </c>
      <c r="AO48">
        <f t="shared" si="37"/>
        <v>4.8000000000000025</v>
      </c>
      <c r="AP48">
        <f t="shared" si="38"/>
        <v>5.2000000000000028</v>
      </c>
      <c r="AQ48">
        <f t="shared" si="39"/>
        <v>5.6000000000000032</v>
      </c>
      <c r="AR48">
        <f t="shared" si="40"/>
        <v>6.0000000000000036</v>
      </c>
      <c r="AS48">
        <f t="shared" si="41"/>
        <v>6.4000000000000039</v>
      </c>
      <c r="AT48">
        <f t="shared" si="42"/>
        <v>6.8000000000000043</v>
      </c>
      <c r="AU48">
        <f t="shared" si="43"/>
        <v>7.2000000000000046</v>
      </c>
      <c r="AV48">
        <f t="shared" si="44"/>
        <v>7.600000000000005</v>
      </c>
      <c r="AW48">
        <f t="shared" si="45"/>
        <v>8.0000000000000053</v>
      </c>
      <c r="AX48">
        <f t="shared" si="46"/>
        <v>8.4000000000000057</v>
      </c>
      <c r="AY48">
        <f t="shared" si="47"/>
        <v>8.800000000000006</v>
      </c>
      <c r="AZ48">
        <f t="shared" si="48"/>
        <v>9.2000000000000064</v>
      </c>
      <c r="BA48">
        <f t="shared" si="49"/>
        <v>9.6000000000000068</v>
      </c>
      <c r="BB48">
        <f t="shared" ref="BB48" si="60">BA48+BB46</f>
        <v>10.000000000000007</v>
      </c>
      <c r="BC48">
        <f t="shared" ref="BC48" si="61">BB48+BC46</f>
        <v>10.000000000000007</v>
      </c>
      <c r="BD48">
        <f t="shared" si="50"/>
        <v>10.300000000000008</v>
      </c>
      <c r="BE48">
        <f t="shared" si="51"/>
        <v>10.600000000000009</v>
      </c>
      <c r="BF48">
        <f t="shared" si="52"/>
        <v>10.900000000000009</v>
      </c>
      <c r="BG48">
        <f t="shared" si="53"/>
        <v>11.20000000000001</v>
      </c>
      <c r="BH48">
        <f t="shared" si="54"/>
        <v>11.500000000000011</v>
      </c>
      <c r="BI48">
        <f t="shared" si="55"/>
        <v>11.800000000000011</v>
      </c>
      <c r="BJ48">
        <f t="shared" si="56"/>
        <v>12.100000000000012</v>
      </c>
      <c r="BK48">
        <f t="shared" si="57"/>
        <v>12.400000000000013</v>
      </c>
      <c r="BL48">
        <f t="shared" si="58"/>
        <v>12.700000000000014</v>
      </c>
      <c r="BM48">
        <f t="shared" si="59"/>
        <v>13.000000000000014</v>
      </c>
    </row>
    <row r="49" spans="9:65">
      <c r="I49" s="1"/>
      <c r="J49" s="1"/>
      <c r="K49" s="1"/>
      <c r="L49" s="1"/>
      <c r="M49" s="5"/>
      <c r="N49" s="5"/>
      <c r="O49" s="1"/>
      <c r="P49" s="1"/>
      <c r="R49" s="1"/>
      <c r="S49" s="1"/>
      <c r="T49" s="1"/>
      <c r="AA49" t="s">
        <v>1</v>
      </c>
      <c r="AC49">
        <f>AC46*5</f>
        <v>1</v>
      </c>
      <c r="AD49">
        <f t="shared" ref="AD49:AL49" si="62">AD46*5</f>
        <v>1</v>
      </c>
      <c r="AE49">
        <f t="shared" si="62"/>
        <v>1</v>
      </c>
      <c r="AF49">
        <f t="shared" si="62"/>
        <v>1</v>
      </c>
      <c r="AG49">
        <f t="shared" si="62"/>
        <v>1</v>
      </c>
      <c r="AH49">
        <f t="shared" si="62"/>
        <v>1</v>
      </c>
      <c r="AI49">
        <f t="shared" si="62"/>
        <v>1</v>
      </c>
      <c r="AJ49">
        <f t="shared" si="62"/>
        <v>1</v>
      </c>
      <c r="AK49">
        <f t="shared" si="62"/>
        <v>1</v>
      </c>
      <c r="AL49">
        <f t="shared" si="62"/>
        <v>1</v>
      </c>
      <c r="AM49">
        <f>AN46*5</f>
        <v>2</v>
      </c>
      <c r="AN49">
        <f>AN46*5</f>
        <v>2</v>
      </c>
      <c r="AO49">
        <f t="shared" ref="AO49:BB49" si="63">AO46*5</f>
        <v>2</v>
      </c>
      <c r="AP49">
        <f t="shared" si="63"/>
        <v>2</v>
      </c>
      <c r="AQ49">
        <f t="shared" si="63"/>
        <v>2</v>
      </c>
      <c r="AR49">
        <f t="shared" si="63"/>
        <v>2</v>
      </c>
      <c r="AS49">
        <f t="shared" si="63"/>
        <v>2</v>
      </c>
      <c r="AT49">
        <f t="shared" si="63"/>
        <v>2</v>
      </c>
      <c r="AU49">
        <f t="shared" si="63"/>
        <v>2</v>
      </c>
      <c r="AV49">
        <f t="shared" si="63"/>
        <v>2</v>
      </c>
      <c r="AW49">
        <f t="shared" si="63"/>
        <v>2</v>
      </c>
      <c r="AX49">
        <f t="shared" si="63"/>
        <v>2</v>
      </c>
      <c r="AY49">
        <f t="shared" si="63"/>
        <v>2</v>
      </c>
      <c r="AZ49">
        <f t="shared" si="63"/>
        <v>2</v>
      </c>
      <c r="BA49">
        <f t="shared" si="63"/>
        <v>2</v>
      </c>
      <c r="BB49">
        <f t="shared" si="63"/>
        <v>2</v>
      </c>
      <c r="BC49">
        <f>BD46*5</f>
        <v>1.5</v>
      </c>
      <c r="BD49">
        <f>BD46*5</f>
        <v>1.5</v>
      </c>
      <c r="BE49">
        <f t="shared" ref="BE49:BG49" si="64">BE46*5</f>
        <v>1.5</v>
      </c>
      <c r="BF49">
        <f t="shared" si="64"/>
        <v>1.5</v>
      </c>
      <c r="BG49">
        <f t="shared" si="64"/>
        <v>1.5</v>
      </c>
      <c r="BH49">
        <f t="shared" ref="BH49:BM49" si="65">BH46</f>
        <v>0.3</v>
      </c>
      <c r="BI49">
        <f t="shared" si="65"/>
        <v>0.3</v>
      </c>
      <c r="BJ49">
        <f t="shared" si="65"/>
        <v>0.3</v>
      </c>
      <c r="BK49">
        <f t="shared" si="65"/>
        <v>0.3</v>
      </c>
      <c r="BL49">
        <f t="shared" si="65"/>
        <v>0.3</v>
      </c>
      <c r="BM49">
        <f t="shared" si="65"/>
        <v>0.3</v>
      </c>
    </row>
    <row r="50" spans="9:65">
      <c r="I50" s="1" t="s">
        <v>64</v>
      </c>
      <c r="J50" s="1"/>
      <c r="K50" s="1" t="s">
        <v>124</v>
      </c>
      <c r="L50" s="1"/>
      <c r="M50" s="5" t="s">
        <v>7</v>
      </c>
      <c r="N50" s="5" t="s">
        <v>125</v>
      </c>
      <c r="O50" s="1"/>
      <c r="P50" s="5">
        <v>7</v>
      </c>
      <c r="Q50" s="1" t="s">
        <v>221</v>
      </c>
      <c r="R50" s="1" t="s">
        <v>224</v>
      </c>
      <c r="S50" s="1"/>
      <c r="T50" s="1"/>
    </row>
    <row r="51" spans="9:65">
      <c r="I51" s="1"/>
      <c r="J51" s="1"/>
      <c r="K51" s="1"/>
      <c r="L51" s="1"/>
      <c r="M51" s="5"/>
      <c r="N51" s="5"/>
      <c r="O51" s="1"/>
      <c r="P51" s="5"/>
      <c r="Q51" s="1"/>
      <c r="R51" s="1"/>
      <c r="S51" s="1"/>
      <c r="T51" s="1"/>
    </row>
    <row r="52" spans="9:65">
      <c r="I52" s="1" t="s">
        <v>65</v>
      </c>
      <c r="J52" s="1"/>
      <c r="K52" s="1" t="s">
        <v>126</v>
      </c>
      <c r="L52" s="1"/>
      <c r="M52" s="5" t="s">
        <v>8</v>
      </c>
      <c r="N52" s="5" t="s">
        <v>127</v>
      </c>
      <c r="O52" s="1"/>
      <c r="P52" s="5">
        <v>5</v>
      </c>
      <c r="Q52" s="1" t="s">
        <v>222</v>
      </c>
      <c r="R52" s="1" t="s">
        <v>225</v>
      </c>
      <c r="S52" s="1"/>
      <c r="T52" s="1"/>
    </row>
    <row r="53" spans="9:65">
      <c r="I53" s="1"/>
      <c r="J53" s="1"/>
      <c r="K53" s="1"/>
      <c r="L53" s="1"/>
      <c r="M53" s="5"/>
      <c r="N53" s="5"/>
      <c r="O53" s="1"/>
      <c r="P53" s="5"/>
      <c r="Q53" s="1"/>
      <c r="R53" s="1"/>
      <c r="S53" s="1"/>
      <c r="T53" s="1"/>
    </row>
    <row r="54" spans="9:65">
      <c r="I54" s="1" t="s">
        <v>66</v>
      </c>
      <c r="J54" s="1"/>
      <c r="K54" s="1" t="s">
        <v>128</v>
      </c>
      <c r="L54" s="1"/>
      <c r="M54" s="5" t="s">
        <v>9</v>
      </c>
      <c r="N54" s="5" t="s">
        <v>129</v>
      </c>
      <c r="O54" s="1"/>
      <c r="P54" s="5">
        <v>2</v>
      </c>
      <c r="Q54" s="1" t="s">
        <v>223</v>
      </c>
      <c r="R54" s="1" t="s">
        <v>254</v>
      </c>
      <c r="S54" s="1"/>
      <c r="T54" s="1"/>
    </row>
    <row r="55" spans="9:65">
      <c r="S55" s="1"/>
      <c r="T55" s="1"/>
    </row>
    <row r="56" spans="9:65">
      <c r="I56" s="1" t="s">
        <v>220</v>
      </c>
      <c r="K56" s="1" t="s">
        <v>30</v>
      </c>
      <c r="Q56" s="1" t="s">
        <v>226</v>
      </c>
    </row>
    <row r="58" spans="9:65">
      <c r="I58" s="1" t="s">
        <v>250</v>
      </c>
      <c r="J58" s="1"/>
      <c r="K58" s="1" t="s">
        <v>251</v>
      </c>
      <c r="L58" s="1"/>
      <c r="M58" s="1"/>
      <c r="N58" s="1"/>
      <c r="O58" s="1"/>
      <c r="P58" s="1"/>
      <c r="Q58" s="1" t="s">
        <v>250</v>
      </c>
      <c r="R58" s="1"/>
      <c r="S58" s="1"/>
      <c r="T58" s="1"/>
    </row>
    <row r="59" spans="9:65">
      <c r="I59" s="1"/>
      <c r="J59" s="1"/>
      <c r="K59" s="1"/>
      <c r="L59" s="1"/>
      <c r="M59" s="1"/>
      <c r="O59" s="1"/>
      <c r="R59" s="1"/>
      <c r="S59" s="1"/>
      <c r="T59" s="1"/>
    </row>
    <row r="60" spans="9:65">
      <c r="I60" s="1" t="s">
        <v>252</v>
      </c>
      <c r="J60" s="1"/>
      <c r="K60" s="1" t="s">
        <v>232</v>
      </c>
      <c r="L60" s="1"/>
      <c r="M60" s="1"/>
      <c r="N60" s="1" t="s">
        <v>227</v>
      </c>
      <c r="O60" s="1"/>
      <c r="P60" s="1"/>
      <c r="Q60" s="1"/>
      <c r="R60" s="1"/>
      <c r="S60" s="1"/>
      <c r="T60" s="1"/>
    </row>
    <row r="61" spans="9:65">
      <c r="I61" s="1"/>
      <c r="J61" s="1"/>
      <c r="K61" s="1" t="s">
        <v>253</v>
      </c>
      <c r="L61" s="1"/>
      <c r="M61" s="1"/>
      <c r="N61" s="1" t="s">
        <v>228</v>
      </c>
      <c r="O61" s="1"/>
      <c r="P61" s="1"/>
      <c r="Q61" s="1"/>
      <c r="R61" s="1"/>
      <c r="S61" s="1"/>
      <c r="T61" s="1"/>
    </row>
    <row r="62" spans="9:65">
      <c r="I62" s="1"/>
      <c r="J62" s="1"/>
      <c r="K62" s="1"/>
      <c r="L62" s="1"/>
      <c r="M62" s="1"/>
      <c r="N62" s="1" t="s">
        <v>229</v>
      </c>
      <c r="O62" s="1"/>
      <c r="P62" s="1"/>
      <c r="Q62" s="1"/>
      <c r="R62" s="1"/>
      <c r="S62" s="1"/>
      <c r="T62" s="1"/>
    </row>
    <row r="63" spans="9:65">
      <c r="J63" s="1"/>
      <c r="N63" s="1" t="s">
        <v>283</v>
      </c>
      <c r="P63" s="1"/>
    </row>
    <row r="65" spans="9:20">
      <c r="N65" s="22" t="s">
        <v>119</v>
      </c>
      <c r="O65" s="23"/>
      <c r="P65" s="23"/>
      <c r="Q65" s="23"/>
      <c r="R65" s="23"/>
      <c r="S65" s="23"/>
      <c r="T65" s="24"/>
    </row>
    <row r="66" spans="9:20">
      <c r="I66" s="1" t="s">
        <v>3</v>
      </c>
      <c r="J66" s="1"/>
      <c r="K66" s="1" t="s">
        <v>10</v>
      </c>
      <c r="N66" s="25" t="s">
        <v>296</v>
      </c>
      <c r="O66" s="26"/>
      <c r="P66" s="26"/>
      <c r="Q66" s="26"/>
      <c r="R66" s="26"/>
      <c r="S66" s="26"/>
      <c r="T66" s="27"/>
    </row>
    <row r="67" spans="9:20">
      <c r="I67" s="1" t="s">
        <v>2</v>
      </c>
      <c r="J67" s="1"/>
      <c r="K67" s="1" t="s">
        <v>5</v>
      </c>
      <c r="N67" s="25" t="s">
        <v>297</v>
      </c>
      <c r="O67" s="26"/>
      <c r="P67" s="26"/>
      <c r="Q67" s="26"/>
      <c r="R67" s="26"/>
      <c r="S67" s="26"/>
      <c r="T67" s="27"/>
    </row>
    <row r="68" spans="9:20">
      <c r="I68" s="1"/>
      <c r="J68" s="1"/>
      <c r="K68" s="1"/>
      <c r="N68" s="25" t="s">
        <v>324</v>
      </c>
      <c r="O68" s="26"/>
      <c r="P68" s="26"/>
      <c r="Q68" s="26"/>
      <c r="R68" s="26"/>
      <c r="S68" s="26"/>
      <c r="T68" s="27"/>
    </row>
    <row r="69" spans="9:20">
      <c r="I69" s="1" t="s">
        <v>123</v>
      </c>
      <c r="J69" s="1"/>
      <c r="K69" s="10" t="s">
        <v>26</v>
      </c>
      <c r="N69" s="25" t="s">
        <v>326</v>
      </c>
      <c r="O69" s="26"/>
      <c r="P69" s="26"/>
      <c r="Q69" s="26"/>
      <c r="R69" s="26"/>
      <c r="S69" s="26"/>
      <c r="T69" s="28"/>
    </row>
    <row r="70" spans="9:20">
      <c r="I70" s="1"/>
      <c r="J70" s="1"/>
      <c r="K70" s="1"/>
      <c r="N70" s="29"/>
      <c r="O70" s="26"/>
      <c r="P70" s="26"/>
      <c r="Q70" s="26"/>
      <c r="R70" s="26"/>
      <c r="S70" s="26"/>
      <c r="T70" s="28"/>
    </row>
    <row r="71" spans="9:20">
      <c r="I71" s="12" t="s">
        <v>23</v>
      </c>
      <c r="J71" s="12"/>
      <c r="K71" s="12" t="s">
        <v>27</v>
      </c>
      <c r="N71" s="25" t="s">
        <v>242</v>
      </c>
      <c r="O71" s="26"/>
      <c r="P71" s="26"/>
      <c r="Q71" s="26"/>
      <c r="R71" s="26"/>
      <c r="S71" s="26"/>
      <c r="T71" s="27"/>
    </row>
    <row r="72" spans="9:20">
      <c r="I72" s="1"/>
      <c r="J72" s="1"/>
      <c r="K72" s="1"/>
      <c r="N72" s="25" t="s">
        <v>325</v>
      </c>
      <c r="O72" s="26"/>
      <c r="P72" s="26"/>
      <c r="Q72" s="26"/>
      <c r="R72" s="26"/>
      <c r="S72" s="26"/>
      <c r="T72" s="27"/>
    </row>
    <row r="73" spans="9:20">
      <c r="I73" s="13" t="s">
        <v>24</v>
      </c>
      <c r="J73" s="13"/>
      <c r="K73" s="13" t="s">
        <v>28</v>
      </c>
      <c r="N73" s="29"/>
      <c r="O73" s="26"/>
      <c r="P73" s="26"/>
      <c r="Q73" s="26"/>
      <c r="R73" s="26"/>
      <c r="S73" s="26"/>
      <c r="T73" s="27"/>
    </row>
    <row r="74" spans="9:20">
      <c r="N74" s="25" t="s">
        <v>111</v>
      </c>
      <c r="O74" s="26"/>
      <c r="P74" s="26"/>
      <c r="Q74" s="26"/>
      <c r="R74" s="26"/>
      <c r="S74" s="26"/>
      <c r="T74" s="27"/>
    </row>
    <row r="75" spans="9:20">
      <c r="K75" s="1" t="s">
        <v>304</v>
      </c>
      <c r="N75" s="25" t="s">
        <v>298</v>
      </c>
      <c r="O75" s="26"/>
      <c r="P75" s="26"/>
      <c r="Q75" s="26"/>
      <c r="R75" s="26"/>
      <c r="S75" s="26"/>
      <c r="T75" s="27"/>
    </row>
    <row r="76" spans="9:20">
      <c r="K76" s="1" t="s">
        <v>305</v>
      </c>
      <c r="N76" s="25" t="s">
        <v>299</v>
      </c>
      <c r="O76" s="26"/>
      <c r="P76" s="26"/>
      <c r="Q76" s="26"/>
      <c r="R76" s="26"/>
      <c r="S76" s="26"/>
      <c r="T76" s="27"/>
    </row>
    <row r="77" spans="9:20">
      <c r="N77" s="25" t="s">
        <v>300</v>
      </c>
      <c r="O77" s="26"/>
      <c r="P77" s="26"/>
      <c r="Q77" s="26"/>
      <c r="R77" s="26"/>
      <c r="S77" s="26"/>
      <c r="T77" s="27"/>
    </row>
    <row r="78" spans="9:20">
      <c r="N78" s="25" t="s">
        <v>122</v>
      </c>
      <c r="O78" s="26"/>
      <c r="P78" s="26"/>
      <c r="Q78" s="26"/>
      <c r="R78" s="26"/>
      <c r="S78" s="26"/>
      <c r="T78" s="27"/>
    </row>
    <row r="79" spans="9:20">
      <c r="N79" s="29"/>
      <c r="O79" s="26"/>
      <c r="P79" s="26"/>
      <c r="Q79" s="26"/>
      <c r="R79" s="26"/>
      <c r="S79" s="26"/>
      <c r="T79" s="27"/>
    </row>
    <row r="80" spans="9:20">
      <c r="N80" s="25" t="s">
        <v>255</v>
      </c>
      <c r="O80" s="26"/>
      <c r="P80" s="26"/>
      <c r="Q80" s="26"/>
      <c r="R80" s="26"/>
      <c r="S80" s="26"/>
      <c r="T80" s="27"/>
    </row>
    <row r="81" spans="14:20">
      <c r="N81" s="25" t="s">
        <v>139</v>
      </c>
      <c r="O81" s="26"/>
      <c r="P81" s="26"/>
      <c r="Q81" s="26"/>
      <c r="R81" s="26"/>
      <c r="S81" s="26"/>
      <c r="T81" s="27"/>
    </row>
    <row r="82" spans="14:20">
      <c r="N82" s="29"/>
      <c r="O82" s="26"/>
      <c r="P82" s="26"/>
      <c r="Q82" s="26"/>
      <c r="R82" s="26"/>
      <c r="S82" s="26"/>
      <c r="T82" s="27"/>
    </row>
    <row r="83" spans="14:20">
      <c r="N83" s="30" t="s">
        <v>256</v>
      </c>
      <c r="O83" s="19"/>
      <c r="P83" s="19"/>
      <c r="Q83" s="19"/>
      <c r="R83" s="19"/>
      <c r="S83" s="19"/>
      <c r="T83" s="31"/>
    </row>
  </sheetData>
  <pageMargins left="0.7" right="0.7" top="0.75" bottom="0.75" header="0.3" footer="0.3"/>
  <pageSetup paperSize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L73"/>
  <sheetViews>
    <sheetView workbookViewId="0">
      <selection activeCell="L20" sqref="L20"/>
    </sheetView>
  </sheetViews>
  <sheetFormatPr defaultRowHeight="14.4"/>
  <cols>
    <col min="9" max="9" width="12.88671875" customWidth="1"/>
    <col min="16" max="16" width="10.5546875" customWidth="1"/>
    <col min="26" max="26" width="14.5546875" customWidth="1"/>
  </cols>
  <sheetData>
    <row r="1" spans="1:64">
      <c r="A1" s="1" t="s">
        <v>363</v>
      </c>
      <c r="E1" s="1" t="s">
        <v>422</v>
      </c>
      <c r="I1" s="1" t="s">
        <v>282</v>
      </c>
      <c r="L1" s="1" t="s">
        <v>364</v>
      </c>
    </row>
    <row r="2" spans="1:64">
      <c r="AB2">
        <v>0.2</v>
      </c>
      <c r="AC2">
        <v>0.2</v>
      </c>
      <c r="AD2">
        <v>0.2</v>
      </c>
      <c r="AE2">
        <v>0.2</v>
      </c>
      <c r="AF2">
        <v>0.2</v>
      </c>
      <c r="AG2">
        <v>0.2</v>
      </c>
      <c r="AH2">
        <v>0.2</v>
      </c>
      <c r="AI2">
        <v>0.2</v>
      </c>
      <c r="AJ2">
        <v>0.2</v>
      </c>
      <c r="AK2">
        <v>0.2</v>
      </c>
      <c r="AM2">
        <v>0.2</v>
      </c>
      <c r="AN2">
        <v>0.2</v>
      </c>
      <c r="AO2">
        <v>0.2</v>
      </c>
      <c r="AP2">
        <v>0.2</v>
      </c>
      <c r="AQ2">
        <v>0.2</v>
      </c>
      <c r="AR2">
        <v>0.2</v>
      </c>
      <c r="AS2">
        <v>0.2</v>
      </c>
      <c r="AT2">
        <v>0.2</v>
      </c>
      <c r="AU2">
        <v>0.2</v>
      </c>
      <c r="AV2">
        <v>0.2</v>
      </c>
      <c r="AW2">
        <v>0.2</v>
      </c>
      <c r="AX2">
        <v>0.2</v>
      </c>
      <c r="AY2">
        <v>0.2</v>
      </c>
      <c r="AZ2">
        <v>0.2</v>
      </c>
      <c r="BA2">
        <v>0.2</v>
      </c>
      <c r="BC2">
        <v>0.2</v>
      </c>
      <c r="BD2">
        <v>0.2</v>
      </c>
      <c r="BE2">
        <v>0.2</v>
      </c>
      <c r="BF2">
        <v>0.2</v>
      </c>
      <c r="BG2">
        <v>0.2</v>
      </c>
      <c r="BH2">
        <v>0.2</v>
      </c>
      <c r="BI2">
        <v>0.2</v>
      </c>
      <c r="BJ2">
        <v>0.2</v>
      </c>
      <c r="BK2">
        <v>0.2</v>
      </c>
      <c r="BL2">
        <v>0.2</v>
      </c>
    </row>
    <row r="3" spans="1:64">
      <c r="J3" s="1"/>
      <c r="K3" s="1"/>
      <c r="L3" s="1"/>
      <c r="M3" s="1"/>
      <c r="N3" s="1"/>
      <c r="O3" s="1"/>
      <c r="P3" s="1"/>
      <c r="Q3" s="1"/>
      <c r="R3" s="1"/>
      <c r="AB3">
        <v>0.2</v>
      </c>
      <c r="AC3">
        <v>0.2</v>
      </c>
      <c r="AD3">
        <v>0.2</v>
      </c>
      <c r="AE3">
        <v>0.2</v>
      </c>
      <c r="AF3">
        <v>0.2</v>
      </c>
      <c r="AG3">
        <v>0.2</v>
      </c>
      <c r="AH3">
        <v>0.2</v>
      </c>
      <c r="AI3">
        <v>0.2</v>
      </c>
      <c r="AJ3">
        <v>0.2</v>
      </c>
      <c r="AK3">
        <v>0.2</v>
      </c>
      <c r="AM3">
        <f>-0.4</f>
        <v>-0.4</v>
      </c>
      <c r="AN3">
        <f>AM3</f>
        <v>-0.4</v>
      </c>
      <c r="AO3">
        <f t="shared" ref="AO3:BA3" si="0">AN3</f>
        <v>-0.4</v>
      </c>
      <c r="AP3">
        <f t="shared" si="0"/>
        <v>-0.4</v>
      </c>
      <c r="AQ3">
        <f t="shared" si="0"/>
        <v>-0.4</v>
      </c>
      <c r="AR3">
        <f t="shared" si="0"/>
        <v>-0.4</v>
      </c>
      <c r="AS3">
        <f t="shared" si="0"/>
        <v>-0.4</v>
      </c>
      <c r="AT3">
        <f t="shared" si="0"/>
        <v>-0.4</v>
      </c>
      <c r="AU3">
        <f t="shared" si="0"/>
        <v>-0.4</v>
      </c>
      <c r="AV3">
        <f t="shared" si="0"/>
        <v>-0.4</v>
      </c>
      <c r="AW3">
        <f t="shared" si="0"/>
        <v>-0.4</v>
      </c>
      <c r="AX3">
        <f t="shared" si="0"/>
        <v>-0.4</v>
      </c>
      <c r="AY3">
        <f t="shared" si="0"/>
        <v>-0.4</v>
      </c>
      <c r="AZ3">
        <f t="shared" si="0"/>
        <v>-0.4</v>
      </c>
      <c r="BA3">
        <f t="shared" si="0"/>
        <v>-0.4</v>
      </c>
      <c r="BC3">
        <v>0.3</v>
      </c>
      <c r="BD3">
        <v>0.3</v>
      </c>
      <c r="BE3">
        <v>0.3</v>
      </c>
      <c r="BF3">
        <v>0.3</v>
      </c>
      <c r="BG3">
        <v>0.3</v>
      </c>
      <c r="BH3">
        <v>0.3</v>
      </c>
      <c r="BI3">
        <v>0.3</v>
      </c>
      <c r="BJ3">
        <v>0.3</v>
      </c>
      <c r="BK3">
        <v>0.3</v>
      </c>
      <c r="BL3">
        <v>0.3</v>
      </c>
    </row>
    <row r="4" spans="1:64">
      <c r="I4" s="1" t="s">
        <v>14</v>
      </c>
      <c r="J4" s="1"/>
      <c r="K4" s="1"/>
      <c r="L4" s="1"/>
      <c r="M4" s="1"/>
      <c r="N4" s="1"/>
      <c r="O4" s="1"/>
      <c r="P4" s="1"/>
      <c r="Q4" s="1"/>
      <c r="R4" s="1"/>
      <c r="AA4">
        <v>0</v>
      </c>
      <c r="AB4">
        <f>AA4+AB2</f>
        <v>0.2</v>
      </c>
      <c r="AC4">
        <f t="shared" ref="AC4:BL5" si="1">AB4+AC2</f>
        <v>0.4</v>
      </c>
      <c r="AD4">
        <f t="shared" si="1"/>
        <v>0.60000000000000009</v>
      </c>
      <c r="AE4">
        <f t="shared" si="1"/>
        <v>0.8</v>
      </c>
      <c r="AF4">
        <f t="shared" si="1"/>
        <v>1</v>
      </c>
      <c r="AG4">
        <f t="shared" si="1"/>
        <v>1.2</v>
      </c>
      <c r="AH4">
        <f t="shared" si="1"/>
        <v>1.4</v>
      </c>
      <c r="AI4">
        <f t="shared" si="1"/>
        <v>1.5999999999999999</v>
      </c>
      <c r="AJ4">
        <f t="shared" si="1"/>
        <v>1.7999999999999998</v>
      </c>
      <c r="AK4">
        <f t="shared" si="1"/>
        <v>1.9999999999999998</v>
      </c>
      <c r="AL4">
        <f t="shared" si="1"/>
        <v>1.9999999999999998</v>
      </c>
      <c r="AM4">
        <f t="shared" si="1"/>
        <v>2.1999999999999997</v>
      </c>
      <c r="AN4">
        <f t="shared" si="1"/>
        <v>2.4</v>
      </c>
      <c r="AO4">
        <f t="shared" si="1"/>
        <v>2.6</v>
      </c>
      <c r="AP4">
        <f t="shared" si="1"/>
        <v>2.8000000000000003</v>
      </c>
      <c r="AQ4">
        <f t="shared" si="1"/>
        <v>3.0000000000000004</v>
      </c>
      <c r="AR4">
        <f t="shared" si="1"/>
        <v>3.2000000000000006</v>
      </c>
      <c r="AS4">
        <f t="shared" si="1"/>
        <v>3.4000000000000008</v>
      </c>
      <c r="AT4">
        <f t="shared" si="1"/>
        <v>3.600000000000001</v>
      </c>
      <c r="AU4">
        <f t="shared" si="1"/>
        <v>3.8000000000000012</v>
      </c>
      <c r="AV4">
        <f t="shared" si="1"/>
        <v>4.0000000000000009</v>
      </c>
      <c r="AW4">
        <f t="shared" si="1"/>
        <v>4.2000000000000011</v>
      </c>
      <c r="AX4">
        <f t="shared" si="1"/>
        <v>4.4000000000000012</v>
      </c>
      <c r="AY4">
        <f t="shared" si="1"/>
        <v>4.6000000000000014</v>
      </c>
      <c r="AZ4">
        <f t="shared" si="1"/>
        <v>4.8000000000000016</v>
      </c>
      <c r="BA4">
        <v>5</v>
      </c>
      <c r="BB4">
        <v>5</v>
      </c>
      <c r="BC4">
        <f t="shared" si="1"/>
        <v>5.2</v>
      </c>
      <c r="BD4">
        <f t="shared" si="1"/>
        <v>5.4</v>
      </c>
      <c r="BE4">
        <f t="shared" si="1"/>
        <v>5.6000000000000005</v>
      </c>
      <c r="BF4">
        <f t="shared" si="1"/>
        <v>5.8000000000000007</v>
      </c>
      <c r="BG4">
        <f t="shared" si="1"/>
        <v>6.0000000000000009</v>
      </c>
      <c r="BH4">
        <f t="shared" si="1"/>
        <v>6.2000000000000011</v>
      </c>
      <c r="BI4">
        <f t="shared" si="1"/>
        <v>6.4000000000000012</v>
      </c>
      <c r="BJ4">
        <f t="shared" si="1"/>
        <v>6.6000000000000014</v>
      </c>
      <c r="BK4">
        <f t="shared" si="1"/>
        <v>6.8000000000000016</v>
      </c>
      <c r="BL4">
        <f t="shared" si="1"/>
        <v>7.0000000000000018</v>
      </c>
    </row>
    <row r="5" spans="1:64">
      <c r="J5" s="1" t="s">
        <v>244</v>
      </c>
      <c r="K5" s="1"/>
      <c r="L5" s="1"/>
      <c r="M5" s="1"/>
      <c r="N5" s="1"/>
      <c r="O5" s="1"/>
      <c r="P5" s="1" t="s">
        <v>246</v>
      </c>
      <c r="Q5" s="1"/>
      <c r="R5" s="1"/>
      <c r="Z5" t="s">
        <v>21</v>
      </c>
      <c r="AA5">
        <v>2</v>
      </c>
      <c r="AB5">
        <f>AA5+AB3</f>
        <v>2.2000000000000002</v>
      </c>
      <c r="AC5">
        <f t="shared" si="1"/>
        <v>2.4000000000000004</v>
      </c>
      <c r="AD5">
        <f t="shared" si="1"/>
        <v>2.6000000000000005</v>
      </c>
      <c r="AE5">
        <f t="shared" si="1"/>
        <v>2.8000000000000007</v>
      </c>
      <c r="AF5">
        <f t="shared" si="1"/>
        <v>3.0000000000000009</v>
      </c>
      <c r="AG5">
        <f t="shared" si="1"/>
        <v>3.2000000000000011</v>
      </c>
      <c r="AH5">
        <f t="shared" si="1"/>
        <v>3.4000000000000012</v>
      </c>
      <c r="AI5">
        <f t="shared" si="1"/>
        <v>3.6000000000000014</v>
      </c>
      <c r="AJ5">
        <f t="shared" si="1"/>
        <v>3.8000000000000016</v>
      </c>
      <c r="AK5">
        <f t="shared" si="1"/>
        <v>4.0000000000000018</v>
      </c>
      <c r="AL5">
        <f t="shared" si="1"/>
        <v>4.0000000000000018</v>
      </c>
      <c r="AM5">
        <f t="shared" si="1"/>
        <v>3.6000000000000019</v>
      </c>
      <c r="AN5">
        <f t="shared" si="1"/>
        <v>3.200000000000002</v>
      </c>
      <c r="AO5">
        <f t="shared" si="1"/>
        <v>2.800000000000002</v>
      </c>
      <c r="AP5">
        <f t="shared" si="1"/>
        <v>2.4000000000000021</v>
      </c>
      <c r="AQ5">
        <f t="shared" si="1"/>
        <v>2.0000000000000022</v>
      </c>
      <c r="AR5">
        <f t="shared" si="1"/>
        <v>1.6000000000000023</v>
      </c>
      <c r="AS5">
        <f t="shared" si="1"/>
        <v>1.2000000000000024</v>
      </c>
      <c r="AT5">
        <f t="shared" si="1"/>
        <v>0.80000000000000238</v>
      </c>
      <c r="AU5">
        <f t="shared" si="1"/>
        <v>0.40000000000000235</v>
      </c>
      <c r="AV5">
        <f t="shared" si="1"/>
        <v>2.3314683517128287E-15</v>
      </c>
      <c r="AW5">
        <f t="shared" si="1"/>
        <v>-0.39999999999999769</v>
      </c>
      <c r="AX5">
        <f t="shared" si="1"/>
        <v>-0.79999999999999771</v>
      </c>
      <c r="AY5">
        <f t="shared" si="1"/>
        <v>-1.1999999999999977</v>
      </c>
      <c r="AZ5">
        <f t="shared" si="1"/>
        <v>-1.5999999999999979</v>
      </c>
      <c r="BA5">
        <f t="shared" si="1"/>
        <v>-1.9999999999999978</v>
      </c>
      <c r="BB5">
        <f t="shared" si="1"/>
        <v>-1.9999999999999978</v>
      </c>
      <c r="BC5">
        <f t="shared" si="1"/>
        <v>-1.6999999999999977</v>
      </c>
      <c r="BD5">
        <f t="shared" si="1"/>
        <v>-1.3999999999999977</v>
      </c>
      <c r="BE5">
        <f t="shared" si="1"/>
        <v>-1.0999999999999976</v>
      </c>
      <c r="BF5">
        <f t="shared" si="1"/>
        <v>-0.7999999999999976</v>
      </c>
      <c r="BG5">
        <f t="shared" si="1"/>
        <v>-0.49999999999999761</v>
      </c>
      <c r="BH5">
        <f t="shared" si="1"/>
        <v>-0.19999999999999762</v>
      </c>
      <c r="BI5">
        <f t="shared" si="1"/>
        <v>0.10000000000000236</v>
      </c>
      <c r="BJ5">
        <f t="shared" si="1"/>
        <v>0.40000000000000235</v>
      </c>
      <c r="BK5">
        <f t="shared" si="1"/>
        <v>0.7000000000000024</v>
      </c>
      <c r="BL5">
        <f t="shared" si="1"/>
        <v>1.0000000000000024</v>
      </c>
    </row>
    <row r="6" spans="1:64">
      <c r="I6" s="1"/>
      <c r="J6" s="1"/>
      <c r="K6" s="1"/>
      <c r="L6" s="1"/>
      <c r="M6" s="1"/>
      <c r="N6" s="1"/>
      <c r="O6" s="1"/>
      <c r="P6" s="1"/>
      <c r="Q6" s="1"/>
      <c r="R6" s="1"/>
      <c r="Z6" t="s">
        <v>1</v>
      </c>
      <c r="AB6">
        <f>AB3*5</f>
        <v>1</v>
      </c>
      <c r="AC6">
        <f t="shared" ref="AC6:AK6" si="2">AC3*5</f>
        <v>1</v>
      </c>
      <c r="AD6">
        <f t="shared" si="2"/>
        <v>1</v>
      </c>
      <c r="AE6">
        <f t="shared" si="2"/>
        <v>1</v>
      </c>
      <c r="AF6">
        <f t="shared" si="2"/>
        <v>1</v>
      </c>
      <c r="AG6">
        <f t="shared" si="2"/>
        <v>1</v>
      </c>
      <c r="AH6">
        <f t="shared" si="2"/>
        <v>1</v>
      </c>
      <c r="AI6">
        <f t="shared" si="2"/>
        <v>1</v>
      </c>
      <c r="AJ6">
        <f t="shared" si="2"/>
        <v>1</v>
      </c>
      <c r="AK6">
        <f t="shared" si="2"/>
        <v>1</v>
      </c>
      <c r="AL6">
        <f>AM3*5</f>
        <v>-2</v>
      </c>
      <c r="AM6">
        <f>AM3*5</f>
        <v>-2</v>
      </c>
      <c r="AN6">
        <f t="shared" ref="AN6:BA6" si="3">AN3*5</f>
        <v>-2</v>
      </c>
      <c r="AO6">
        <f t="shared" si="3"/>
        <v>-2</v>
      </c>
      <c r="AP6">
        <f t="shared" si="3"/>
        <v>-2</v>
      </c>
      <c r="AQ6">
        <f t="shared" si="3"/>
        <v>-2</v>
      </c>
      <c r="AR6">
        <f t="shared" si="3"/>
        <v>-2</v>
      </c>
      <c r="AS6">
        <f t="shared" si="3"/>
        <v>-2</v>
      </c>
      <c r="AT6">
        <f t="shared" si="3"/>
        <v>-2</v>
      </c>
      <c r="AU6">
        <f t="shared" si="3"/>
        <v>-2</v>
      </c>
      <c r="AV6">
        <f t="shared" si="3"/>
        <v>-2</v>
      </c>
      <c r="AW6">
        <f t="shared" si="3"/>
        <v>-2</v>
      </c>
      <c r="AX6">
        <f t="shared" si="3"/>
        <v>-2</v>
      </c>
      <c r="AY6">
        <f t="shared" si="3"/>
        <v>-2</v>
      </c>
      <c r="AZ6">
        <f t="shared" si="3"/>
        <v>-2</v>
      </c>
      <c r="BA6">
        <f t="shared" si="3"/>
        <v>-2</v>
      </c>
      <c r="BB6">
        <f>BC3*5</f>
        <v>1.5</v>
      </c>
      <c r="BC6">
        <f>BC3*5</f>
        <v>1.5</v>
      </c>
      <c r="BD6">
        <f t="shared" ref="BD6:BL6" si="4">BD3*5</f>
        <v>1.5</v>
      </c>
      <c r="BE6">
        <f t="shared" si="4"/>
        <v>1.5</v>
      </c>
      <c r="BF6">
        <f t="shared" si="4"/>
        <v>1.5</v>
      </c>
      <c r="BG6">
        <f t="shared" si="4"/>
        <v>1.5</v>
      </c>
      <c r="BH6">
        <f t="shared" si="4"/>
        <v>1.5</v>
      </c>
      <c r="BI6">
        <f t="shared" si="4"/>
        <v>1.5</v>
      </c>
      <c r="BJ6">
        <f t="shared" si="4"/>
        <v>1.5</v>
      </c>
      <c r="BK6">
        <f t="shared" si="4"/>
        <v>1.5</v>
      </c>
      <c r="BL6">
        <f t="shared" si="4"/>
        <v>1.5</v>
      </c>
    </row>
    <row r="7" spans="1:64">
      <c r="I7" s="1" t="s">
        <v>17</v>
      </c>
      <c r="J7" s="1" t="s">
        <v>207</v>
      </c>
      <c r="K7" s="1"/>
      <c r="L7" s="5" t="s">
        <v>4</v>
      </c>
      <c r="M7" s="5" t="s">
        <v>3</v>
      </c>
      <c r="N7" s="1"/>
      <c r="O7" s="1"/>
      <c r="P7" s="1" t="s">
        <v>208</v>
      </c>
      <c r="Q7" s="1" t="s">
        <v>209</v>
      </c>
      <c r="R7" s="1"/>
      <c r="Z7" t="s">
        <v>230</v>
      </c>
      <c r="AA7">
        <v>0</v>
      </c>
      <c r="AB7">
        <f>AB5-$AA$5</f>
        <v>0.20000000000000018</v>
      </c>
      <c r="AC7">
        <f t="shared" ref="AC7:AL7" si="5">AC5-$AA$5</f>
        <v>0.40000000000000036</v>
      </c>
      <c r="AD7">
        <f t="shared" si="5"/>
        <v>0.60000000000000053</v>
      </c>
      <c r="AE7">
        <f t="shared" si="5"/>
        <v>0.80000000000000071</v>
      </c>
      <c r="AF7">
        <f t="shared" si="5"/>
        <v>1.0000000000000009</v>
      </c>
      <c r="AG7">
        <f t="shared" si="5"/>
        <v>1.2000000000000011</v>
      </c>
      <c r="AH7">
        <f t="shared" si="5"/>
        <v>1.4000000000000012</v>
      </c>
      <c r="AI7">
        <f t="shared" si="5"/>
        <v>1.6000000000000014</v>
      </c>
      <c r="AJ7">
        <f t="shared" si="5"/>
        <v>1.8000000000000016</v>
      </c>
      <c r="AK7">
        <f t="shared" si="5"/>
        <v>2.0000000000000018</v>
      </c>
      <c r="AL7">
        <f t="shared" si="5"/>
        <v>2.0000000000000018</v>
      </c>
      <c r="AM7">
        <f>-AM3+AL7</f>
        <v>2.4000000000000017</v>
      </c>
      <c r="AN7">
        <f t="shared" ref="AN7:BB7" si="6">-AN3+AM7</f>
        <v>2.8000000000000016</v>
      </c>
      <c r="AO7">
        <f t="shared" si="6"/>
        <v>3.2000000000000015</v>
      </c>
      <c r="AP7">
        <f t="shared" si="6"/>
        <v>3.6000000000000014</v>
      </c>
      <c r="AQ7">
        <f t="shared" si="6"/>
        <v>4.0000000000000018</v>
      </c>
      <c r="AR7">
        <f t="shared" si="6"/>
        <v>4.4000000000000021</v>
      </c>
      <c r="AS7">
        <f t="shared" si="6"/>
        <v>4.8000000000000025</v>
      </c>
      <c r="AT7">
        <f t="shared" si="6"/>
        <v>5.2000000000000028</v>
      </c>
      <c r="AU7">
        <f t="shared" si="6"/>
        <v>5.6000000000000032</v>
      </c>
      <c r="AV7">
        <f t="shared" si="6"/>
        <v>6.0000000000000036</v>
      </c>
      <c r="AW7">
        <f t="shared" si="6"/>
        <v>6.4000000000000039</v>
      </c>
      <c r="AX7">
        <f t="shared" si="6"/>
        <v>6.8000000000000043</v>
      </c>
      <c r="AY7">
        <f t="shared" si="6"/>
        <v>7.2000000000000046</v>
      </c>
      <c r="AZ7">
        <f t="shared" si="6"/>
        <v>7.600000000000005</v>
      </c>
      <c r="BA7">
        <f t="shared" si="6"/>
        <v>8.0000000000000053</v>
      </c>
      <c r="BB7">
        <f t="shared" si="6"/>
        <v>8.0000000000000053</v>
      </c>
      <c r="BC7">
        <f>BC3+BB7</f>
        <v>8.300000000000006</v>
      </c>
      <c r="BD7">
        <f t="shared" ref="BD7:BL7" si="7">BD3+BC7</f>
        <v>8.6000000000000068</v>
      </c>
      <c r="BE7">
        <f t="shared" si="7"/>
        <v>8.9000000000000075</v>
      </c>
      <c r="BF7">
        <f t="shared" si="7"/>
        <v>9.2000000000000082</v>
      </c>
      <c r="BG7">
        <f t="shared" si="7"/>
        <v>9.5000000000000089</v>
      </c>
      <c r="BH7">
        <f t="shared" si="7"/>
        <v>9.8000000000000096</v>
      </c>
      <c r="BI7">
        <f t="shared" si="7"/>
        <v>10.10000000000001</v>
      </c>
      <c r="BJ7">
        <f t="shared" si="7"/>
        <v>10.400000000000011</v>
      </c>
      <c r="BK7">
        <f t="shared" si="7"/>
        <v>10.700000000000012</v>
      </c>
      <c r="BL7">
        <f t="shared" si="7"/>
        <v>11.000000000000012</v>
      </c>
    </row>
    <row r="8" spans="1:64">
      <c r="I8" s="1" t="s">
        <v>5</v>
      </c>
      <c r="J8" s="1" t="s">
        <v>5</v>
      </c>
      <c r="K8" s="1"/>
      <c r="L8" s="5" t="s">
        <v>6</v>
      </c>
      <c r="M8" s="5" t="s">
        <v>2</v>
      </c>
      <c r="N8" s="1"/>
      <c r="O8" s="1" t="s">
        <v>186</v>
      </c>
      <c r="P8" s="1"/>
      <c r="Q8" s="1" t="s">
        <v>12</v>
      </c>
      <c r="R8" s="1"/>
    </row>
    <row r="9" spans="1:64">
      <c r="I9" s="1"/>
      <c r="J9" s="1"/>
      <c r="K9" s="1"/>
      <c r="L9" s="5"/>
      <c r="M9" s="5"/>
      <c r="N9" s="1"/>
      <c r="O9" s="1"/>
      <c r="P9" s="1"/>
      <c r="Q9" s="1"/>
      <c r="R9" s="1"/>
    </row>
    <row r="10" spans="1:64">
      <c r="I10" s="1" t="s">
        <v>18</v>
      </c>
      <c r="J10" s="1" t="s">
        <v>130</v>
      </c>
      <c r="K10" s="1"/>
      <c r="L10" s="5" t="s">
        <v>15</v>
      </c>
      <c r="M10" s="5" t="s">
        <v>131</v>
      </c>
      <c r="N10" s="1"/>
      <c r="O10" s="5">
        <v>7</v>
      </c>
      <c r="P10" s="1" t="s">
        <v>215</v>
      </c>
      <c r="Q10" s="1" t="s">
        <v>218</v>
      </c>
      <c r="R10" s="1"/>
    </row>
    <row r="11" spans="1:64">
      <c r="I11" s="1"/>
      <c r="J11" s="1"/>
      <c r="K11" s="1"/>
      <c r="L11" s="5"/>
      <c r="M11" s="5"/>
      <c r="N11" s="1"/>
      <c r="O11" s="5"/>
      <c r="P11" s="1"/>
      <c r="Q11" s="1"/>
      <c r="R11" s="1"/>
    </row>
    <row r="12" spans="1:64">
      <c r="I12" s="1" t="s">
        <v>19</v>
      </c>
      <c r="J12" s="1" t="s">
        <v>132</v>
      </c>
      <c r="K12" s="1"/>
      <c r="L12" s="5" t="s">
        <v>16</v>
      </c>
      <c r="M12" s="5" t="s">
        <v>133</v>
      </c>
      <c r="N12" s="1"/>
      <c r="O12" s="5">
        <v>5</v>
      </c>
      <c r="P12" s="1" t="s">
        <v>216</v>
      </c>
      <c r="Q12" s="1" t="s">
        <v>218</v>
      </c>
      <c r="R12" s="1"/>
    </row>
    <row r="13" spans="1:64">
      <c r="I13" s="1"/>
      <c r="J13" s="1"/>
      <c r="K13" s="1"/>
      <c r="L13" s="5"/>
      <c r="M13" s="5"/>
      <c r="N13" s="1"/>
      <c r="O13" s="5"/>
      <c r="P13" s="1"/>
      <c r="Q13" s="1"/>
      <c r="R13" s="1"/>
    </row>
    <row r="14" spans="1:64">
      <c r="I14" s="1" t="s">
        <v>20</v>
      </c>
      <c r="J14" s="1" t="s">
        <v>134</v>
      </c>
      <c r="K14" s="1"/>
      <c r="L14" s="5" t="s">
        <v>15</v>
      </c>
      <c r="M14" s="5" t="s">
        <v>135</v>
      </c>
      <c r="N14" s="1"/>
      <c r="O14" s="5">
        <v>2</v>
      </c>
      <c r="P14" s="1" t="s">
        <v>217</v>
      </c>
      <c r="Q14" s="1" t="s">
        <v>218</v>
      </c>
      <c r="R14" s="1"/>
    </row>
    <row r="15" spans="1:64"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64">
      <c r="I16" s="1" t="s">
        <v>219</v>
      </c>
      <c r="J16" s="1"/>
      <c r="K16" s="1"/>
      <c r="L16" s="1" t="s">
        <v>29</v>
      </c>
      <c r="M16" s="1"/>
      <c r="N16" s="1"/>
      <c r="O16" s="1"/>
      <c r="P16" s="1" t="s">
        <v>231</v>
      </c>
      <c r="Q16" s="1"/>
      <c r="R16" s="1"/>
    </row>
    <row r="20" spans="9:11">
      <c r="I20" s="1"/>
    </row>
    <row r="23" spans="9:11">
      <c r="I23" t="s">
        <v>192</v>
      </c>
    </row>
    <row r="24" spans="9:11">
      <c r="I24" t="s">
        <v>2</v>
      </c>
    </row>
    <row r="26" spans="9:11">
      <c r="I26" t="s">
        <v>22</v>
      </c>
      <c r="K26" s="4"/>
    </row>
    <row r="28" spans="9:11">
      <c r="I28" s="2" t="s">
        <v>23</v>
      </c>
      <c r="K28" s="2"/>
    </row>
    <row r="30" spans="9:11">
      <c r="I30" s="3" t="s">
        <v>24</v>
      </c>
      <c r="K30" s="3"/>
    </row>
    <row r="43" spans="1:64">
      <c r="A43" s="1" t="s">
        <v>13</v>
      </c>
      <c r="F43" s="5" t="s">
        <v>280</v>
      </c>
      <c r="J43" s="1" t="s">
        <v>279</v>
      </c>
      <c r="Q43" s="1"/>
    </row>
    <row r="44" spans="1:64">
      <c r="I44" s="1"/>
      <c r="J44" s="1"/>
      <c r="K44" s="1"/>
      <c r="L44" s="1"/>
      <c r="M44" s="1"/>
      <c r="N44" s="1"/>
      <c r="O44" s="1"/>
    </row>
    <row r="45" spans="1:64">
      <c r="AB45">
        <v>0.2</v>
      </c>
      <c r="AC45">
        <v>0.2</v>
      </c>
      <c r="AD45">
        <v>0.2</v>
      </c>
      <c r="AE45">
        <v>0.2</v>
      </c>
      <c r="AF45">
        <v>0.2</v>
      </c>
      <c r="AG45">
        <v>0.2</v>
      </c>
      <c r="AH45">
        <v>0.2</v>
      </c>
      <c r="AI45">
        <v>0.2</v>
      </c>
      <c r="AJ45">
        <v>0.2</v>
      </c>
      <c r="AK45">
        <v>0.2</v>
      </c>
      <c r="AM45">
        <v>0.2</v>
      </c>
      <c r="AN45">
        <v>0.2</v>
      </c>
      <c r="AO45">
        <v>0.2</v>
      </c>
      <c r="AP45">
        <v>0.2</v>
      </c>
      <c r="AQ45">
        <v>0.2</v>
      </c>
      <c r="AR45">
        <v>0.2</v>
      </c>
      <c r="AS45">
        <v>0.2</v>
      </c>
      <c r="AT45">
        <v>0.2</v>
      </c>
      <c r="AU45">
        <v>0.2</v>
      </c>
      <c r="AV45">
        <v>0.2</v>
      </c>
      <c r="AW45">
        <v>0.2</v>
      </c>
      <c r="AX45">
        <v>0.2</v>
      </c>
      <c r="AY45">
        <v>0.2</v>
      </c>
      <c r="AZ45">
        <v>0.2</v>
      </c>
      <c r="BA45">
        <v>0.2</v>
      </c>
      <c r="BC45">
        <v>0.2</v>
      </c>
      <c r="BD45">
        <v>0.2</v>
      </c>
      <c r="BE45">
        <v>0.2</v>
      </c>
      <c r="BF45">
        <v>0.2</v>
      </c>
      <c r="BG45">
        <v>0.2</v>
      </c>
      <c r="BH45">
        <v>0.2</v>
      </c>
      <c r="BI45">
        <v>0.2</v>
      </c>
      <c r="BJ45">
        <v>0.2</v>
      </c>
      <c r="BK45">
        <v>0.2</v>
      </c>
      <c r="BL45">
        <v>0.2</v>
      </c>
    </row>
    <row r="46" spans="1:64">
      <c r="I46" s="18" t="s">
        <v>247</v>
      </c>
      <c r="J46" s="19"/>
      <c r="K46" s="18"/>
      <c r="L46" s="18"/>
      <c r="M46" s="18"/>
      <c r="N46" s="1"/>
      <c r="O46" s="1"/>
      <c r="P46" s="18" t="s">
        <v>248</v>
      </c>
      <c r="Q46" s="18"/>
      <c r="R46" s="18"/>
      <c r="AB46">
        <v>0.2</v>
      </c>
      <c r="AC46">
        <v>0.2</v>
      </c>
      <c r="AD46">
        <v>0.2</v>
      </c>
      <c r="AE46">
        <v>0.2</v>
      </c>
      <c r="AF46">
        <v>0.2</v>
      </c>
      <c r="AG46">
        <v>0.2</v>
      </c>
      <c r="AH46">
        <v>0.2</v>
      </c>
      <c r="AI46">
        <v>0.2</v>
      </c>
      <c r="AJ46">
        <v>0.2</v>
      </c>
      <c r="AK46">
        <v>0.2</v>
      </c>
      <c r="AM46">
        <v>0.4</v>
      </c>
      <c r="AN46">
        <f>AM46</f>
        <v>0.4</v>
      </c>
      <c r="AO46">
        <f t="shared" ref="AO46:BA46" si="8">AN46</f>
        <v>0.4</v>
      </c>
      <c r="AP46">
        <f t="shared" si="8"/>
        <v>0.4</v>
      </c>
      <c r="AQ46">
        <f t="shared" si="8"/>
        <v>0.4</v>
      </c>
      <c r="AR46">
        <f t="shared" si="8"/>
        <v>0.4</v>
      </c>
      <c r="AS46">
        <f t="shared" si="8"/>
        <v>0.4</v>
      </c>
      <c r="AT46">
        <f t="shared" si="8"/>
        <v>0.4</v>
      </c>
      <c r="AU46">
        <f t="shared" si="8"/>
        <v>0.4</v>
      </c>
      <c r="AV46">
        <f t="shared" si="8"/>
        <v>0.4</v>
      </c>
      <c r="AW46">
        <f t="shared" si="8"/>
        <v>0.4</v>
      </c>
      <c r="AX46">
        <f t="shared" si="8"/>
        <v>0.4</v>
      </c>
      <c r="AY46">
        <f t="shared" si="8"/>
        <v>0.4</v>
      </c>
      <c r="AZ46">
        <f t="shared" si="8"/>
        <v>0.4</v>
      </c>
      <c r="BA46">
        <f t="shared" si="8"/>
        <v>0.4</v>
      </c>
      <c r="BC46">
        <v>0.3</v>
      </c>
      <c r="BD46">
        <v>0.3</v>
      </c>
      <c r="BE46">
        <v>0.3</v>
      </c>
      <c r="BF46">
        <v>0.3</v>
      </c>
      <c r="BG46">
        <v>0.3</v>
      </c>
      <c r="BH46">
        <v>0.3</v>
      </c>
      <c r="BI46">
        <v>0.3</v>
      </c>
      <c r="BJ46">
        <v>0.3</v>
      </c>
      <c r="BK46">
        <v>0.3</v>
      </c>
      <c r="BL46">
        <v>0.3</v>
      </c>
    </row>
    <row r="47" spans="1:64">
      <c r="I47" s="1" t="s">
        <v>14</v>
      </c>
      <c r="J47" s="1"/>
      <c r="K47" s="1"/>
      <c r="L47" s="1"/>
      <c r="M47" s="1"/>
      <c r="N47" s="1"/>
      <c r="O47" s="1"/>
      <c r="P47" s="1"/>
      <c r="Q47" s="1"/>
      <c r="R47" s="1"/>
      <c r="AA47">
        <v>0</v>
      </c>
      <c r="AB47">
        <f>AA47+AB45</f>
        <v>0.2</v>
      </c>
      <c r="AC47">
        <f t="shared" ref="AC47:AZ48" si="9">AB47+AC45</f>
        <v>0.4</v>
      </c>
      <c r="AD47">
        <f t="shared" si="9"/>
        <v>0.60000000000000009</v>
      </c>
      <c r="AE47">
        <f t="shared" si="9"/>
        <v>0.8</v>
      </c>
      <c r="AF47">
        <f t="shared" si="9"/>
        <v>1</v>
      </c>
      <c r="AG47">
        <f t="shared" si="9"/>
        <v>1.2</v>
      </c>
      <c r="AH47">
        <f t="shared" si="9"/>
        <v>1.4</v>
      </c>
      <c r="AI47">
        <f t="shared" si="9"/>
        <v>1.5999999999999999</v>
      </c>
      <c r="AJ47">
        <f t="shared" si="9"/>
        <v>1.7999999999999998</v>
      </c>
      <c r="AK47">
        <f t="shared" si="9"/>
        <v>1.9999999999999998</v>
      </c>
      <c r="AL47">
        <f t="shared" si="9"/>
        <v>1.9999999999999998</v>
      </c>
      <c r="AM47">
        <f t="shared" si="9"/>
        <v>2.1999999999999997</v>
      </c>
      <c r="AN47">
        <f t="shared" si="9"/>
        <v>2.4</v>
      </c>
      <c r="AO47">
        <f t="shared" si="9"/>
        <v>2.6</v>
      </c>
      <c r="AP47">
        <f t="shared" si="9"/>
        <v>2.8000000000000003</v>
      </c>
      <c r="AQ47">
        <f t="shared" si="9"/>
        <v>3.0000000000000004</v>
      </c>
      <c r="AR47">
        <f t="shared" si="9"/>
        <v>3.2000000000000006</v>
      </c>
      <c r="AS47">
        <f t="shared" si="9"/>
        <v>3.4000000000000008</v>
      </c>
      <c r="AT47">
        <f t="shared" si="9"/>
        <v>3.600000000000001</v>
      </c>
      <c r="AU47">
        <f t="shared" si="9"/>
        <v>3.8000000000000012</v>
      </c>
      <c r="AV47">
        <f t="shared" si="9"/>
        <v>4.0000000000000009</v>
      </c>
      <c r="AW47">
        <f t="shared" si="9"/>
        <v>4.2000000000000011</v>
      </c>
      <c r="AX47">
        <f t="shared" si="9"/>
        <v>4.4000000000000012</v>
      </c>
      <c r="AY47">
        <f t="shared" si="9"/>
        <v>4.6000000000000014</v>
      </c>
      <c r="AZ47">
        <f t="shared" si="9"/>
        <v>4.8000000000000016</v>
      </c>
      <c r="BA47">
        <v>5</v>
      </c>
      <c r="BB47">
        <v>5</v>
      </c>
      <c r="BC47">
        <f t="shared" ref="BC47:BL48" si="10">BB47+BC45</f>
        <v>5.2</v>
      </c>
      <c r="BD47">
        <f t="shared" si="10"/>
        <v>5.4</v>
      </c>
      <c r="BE47">
        <f t="shared" si="10"/>
        <v>5.6000000000000005</v>
      </c>
      <c r="BF47">
        <f t="shared" si="10"/>
        <v>5.8000000000000007</v>
      </c>
      <c r="BG47">
        <f t="shared" si="10"/>
        <v>6.0000000000000009</v>
      </c>
      <c r="BH47">
        <f t="shared" si="10"/>
        <v>6.2000000000000011</v>
      </c>
      <c r="BI47">
        <f t="shared" si="10"/>
        <v>6.4000000000000012</v>
      </c>
      <c r="BJ47">
        <f t="shared" si="10"/>
        <v>6.6000000000000014</v>
      </c>
      <c r="BK47">
        <f t="shared" si="10"/>
        <v>6.8000000000000016</v>
      </c>
      <c r="BL47">
        <f t="shared" si="10"/>
        <v>7.0000000000000018</v>
      </c>
    </row>
    <row r="48" spans="1:64">
      <c r="I48" s="1"/>
      <c r="J48" s="1" t="s">
        <v>244</v>
      </c>
      <c r="K48" s="1"/>
      <c r="L48" s="1"/>
      <c r="M48" s="1"/>
      <c r="N48" s="1"/>
      <c r="O48" s="1"/>
      <c r="P48" s="1" t="s">
        <v>245</v>
      </c>
      <c r="Q48" s="1"/>
      <c r="R48" s="1"/>
      <c r="Z48" t="s">
        <v>0</v>
      </c>
      <c r="AA48">
        <v>2</v>
      </c>
      <c r="AB48">
        <f>AA48+AB46</f>
        <v>2.2000000000000002</v>
      </c>
      <c r="AC48">
        <f t="shared" si="9"/>
        <v>2.4000000000000004</v>
      </c>
      <c r="AD48">
        <f t="shared" si="9"/>
        <v>2.6000000000000005</v>
      </c>
      <c r="AE48">
        <f t="shared" si="9"/>
        <v>2.8000000000000007</v>
      </c>
      <c r="AF48">
        <f t="shared" si="9"/>
        <v>3.0000000000000009</v>
      </c>
      <c r="AG48">
        <f t="shared" si="9"/>
        <v>3.2000000000000011</v>
      </c>
      <c r="AH48">
        <f t="shared" si="9"/>
        <v>3.4000000000000012</v>
      </c>
      <c r="AI48">
        <f t="shared" si="9"/>
        <v>3.6000000000000014</v>
      </c>
      <c r="AJ48">
        <f t="shared" si="9"/>
        <v>3.8000000000000016</v>
      </c>
      <c r="AK48">
        <f t="shared" si="9"/>
        <v>4.0000000000000018</v>
      </c>
      <c r="AL48">
        <f t="shared" si="9"/>
        <v>4.0000000000000018</v>
      </c>
      <c r="AM48">
        <f t="shared" si="9"/>
        <v>4.4000000000000021</v>
      </c>
      <c r="AN48">
        <f t="shared" si="9"/>
        <v>4.8000000000000025</v>
      </c>
      <c r="AO48">
        <f t="shared" si="9"/>
        <v>5.2000000000000028</v>
      </c>
      <c r="AP48">
        <f t="shared" si="9"/>
        <v>5.6000000000000032</v>
      </c>
      <c r="AQ48">
        <f t="shared" si="9"/>
        <v>6.0000000000000036</v>
      </c>
      <c r="AR48">
        <f t="shared" si="9"/>
        <v>6.4000000000000039</v>
      </c>
      <c r="AS48">
        <f t="shared" si="9"/>
        <v>6.8000000000000043</v>
      </c>
      <c r="AT48">
        <f t="shared" si="9"/>
        <v>7.2000000000000046</v>
      </c>
      <c r="AU48">
        <f t="shared" si="9"/>
        <v>7.600000000000005</v>
      </c>
      <c r="AV48">
        <f t="shared" si="9"/>
        <v>8.0000000000000053</v>
      </c>
      <c r="AW48">
        <f t="shared" si="9"/>
        <v>8.4000000000000057</v>
      </c>
      <c r="AX48">
        <f t="shared" si="9"/>
        <v>8.800000000000006</v>
      </c>
      <c r="AY48">
        <f t="shared" si="9"/>
        <v>9.2000000000000064</v>
      </c>
      <c r="AZ48">
        <f t="shared" si="9"/>
        <v>9.6000000000000068</v>
      </c>
      <c r="BA48">
        <f t="shared" ref="BA48:BB48" si="11">AZ48+BA46</f>
        <v>10.000000000000007</v>
      </c>
      <c r="BB48">
        <f t="shared" si="11"/>
        <v>10.000000000000007</v>
      </c>
      <c r="BC48">
        <f t="shared" si="10"/>
        <v>10.300000000000008</v>
      </c>
      <c r="BD48">
        <f t="shared" si="10"/>
        <v>10.600000000000009</v>
      </c>
      <c r="BE48">
        <f t="shared" si="10"/>
        <v>10.900000000000009</v>
      </c>
      <c r="BF48">
        <f t="shared" si="10"/>
        <v>11.20000000000001</v>
      </c>
      <c r="BG48">
        <f t="shared" si="10"/>
        <v>11.500000000000011</v>
      </c>
      <c r="BH48">
        <f t="shared" si="10"/>
        <v>11.800000000000011</v>
      </c>
      <c r="BI48">
        <f t="shared" si="10"/>
        <v>12.100000000000012</v>
      </c>
      <c r="BJ48">
        <f t="shared" si="10"/>
        <v>12.400000000000013</v>
      </c>
      <c r="BK48">
        <f t="shared" si="10"/>
        <v>12.700000000000014</v>
      </c>
      <c r="BL48">
        <f t="shared" si="10"/>
        <v>13.000000000000014</v>
      </c>
    </row>
    <row r="49" spans="9:64">
      <c r="R49" s="1"/>
      <c r="Z49" t="s">
        <v>1</v>
      </c>
      <c r="AB49">
        <f>AB46*5</f>
        <v>1</v>
      </c>
      <c r="AC49">
        <f t="shared" ref="AC49:AK49" si="12">AC46*5</f>
        <v>1</v>
      </c>
      <c r="AD49">
        <f t="shared" si="12"/>
        <v>1</v>
      </c>
      <c r="AE49">
        <f t="shared" si="12"/>
        <v>1</v>
      </c>
      <c r="AF49">
        <f t="shared" si="12"/>
        <v>1</v>
      </c>
      <c r="AG49">
        <f t="shared" si="12"/>
        <v>1</v>
      </c>
      <c r="AH49">
        <f t="shared" si="12"/>
        <v>1</v>
      </c>
      <c r="AI49">
        <f t="shared" si="12"/>
        <v>1</v>
      </c>
      <c r="AJ49">
        <f t="shared" si="12"/>
        <v>1</v>
      </c>
      <c r="AK49">
        <f t="shared" si="12"/>
        <v>1</v>
      </c>
      <c r="AL49">
        <f>AM46*5</f>
        <v>2</v>
      </c>
      <c r="AM49">
        <f>AM46*5</f>
        <v>2</v>
      </c>
      <c r="AN49">
        <f t="shared" ref="AN49:BA49" si="13">AN46*5</f>
        <v>2</v>
      </c>
      <c r="AO49">
        <f t="shared" si="13"/>
        <v>2</v>
      </c>
      <c r="AP49">
        <f t="shared" si="13"/>
        <v>2</v>
      </c>
      <c r="AQ49">
        <f t="shared" si="13"/>
        <v>2</v>
      </c>
      <c r="AR49">
        <f t="shared" si="13"/>
        <v>2</v>
      </c>
      <c r="AS49">
        <f t="shared" si="13"/>
        <v>2</v>
      </c>
      <c r="AT49">
        <f t="shared" si="13"/>
        <v>2</v>
      </c>
      <c r="AU49">
        <f t="shared" si="13"/>
        <v>2</v>
      </c>
      <c r="AV49">
        <f t="shared" si="13"/>
        <v>2</v>
      </c>
      <c r="AW49">
        <f t="shared" si="13"/>
        <v>2</v>
      </c>
      <c r="AX49">
        <f t="shared" si="13"/>
        <v>2</v>
      </c>
      <c r="AY49">
        <f t="shared" si="13"/>
        <v>2</v>
      </c>
      <c r="AZ49">
        <f t="shared" si="13"/>
        <v>2</v>
      </c>
      <c r="BA49">
        <f t="shared" si="13"/>
        <v>2</v>
      </c>
      <c r="BB49">
        <f>BC46*5</f>
        <v>1.5</v>
      </c>
      <c r="BC49">
        <f>BC46*5</f>
        <v>1.5</v>
      </c>
      <c r="BD49">
        <f t="shared" ref="BD49:BF49" si="14">BD46*5</f>
        <v>1.5</v>
      </c>
      <c r="BE49">
        <f t="shared" si="14"/>
        <v>1.5</v>
      </c>
      <c r="BF49">
        <f t="shared" si="14"/>
        <v>1.5</v>
      </c>
      <c r="BG49">
        <f t="shared" ref="BG49:BL49" si="15">BG46</f>
        <v>0.3</v>
      </c>
      <c r="BH49">
        <f t="shared" si="15"/>
        <v>0.3</v>
      </c>
      <c r="BI49">
        <f t="shared" si="15"/>
        <v>0.3</v>
      </c>
      <c r="BJ49">
        <f t="shared" si="15"/>
        <v>0.3</v>
      </c>
      <c r="BK49">
        <f t="shared" si="15"/>
        <v>0.3</v>
      </c>
      <c r="BL49">
        <f t="shared" si="15"/>
        <v>0.3</v>
      </c>
    </row>
    <row r="50" spans="9:64">
      <c r="I50" s="1" t="s">
        <v>17</v>
      </c>
      <c r="J50" s="1" t="s">
        <v>207</v>
      </c>
      <c r="K50" s="1"/>
      <c r="L50" s="5" t="s">
        <v>4</v>
      </c>
      <c r="M50" s="5" t="s">
        <v>192</v>
      </c>
      <c r="N50" s="1"/>
      <c r="O50" s="1"/>
      <c r="P50" s="1" t="s">
        <v>208</v>
      </c>
      <c r="Q50" s="1" t="s">
        <v>209</v>
      </c>
      <c r="R50" s="1"/>
    </row>
    <row r="51" spans="9:64">
      <c r="I51" s="1" t="s">
        <v>5</v>
      </c>
      <c r="J51" s="1" t="s">
        <v>5</v>
      </c>
      <c r="K51" s="1"/>
      <c r="L51" s="5" t="s">
        <v>6</v>
      </c>
      <c r="M51" s="5" t="s">
        <v>2</v>
      </c>
      <c r="N51" s="1"/>
      <c r="O51" s="1" t="s">
        <v>186</v>
      </c>
      <c r="P51" s="1" t="s">
        <v>5</v>
      </c>
      <c r="Q51" s="1" t="s">
        <v>12</v>
      </c>
      <c r="R51" s="1"/>
    </row>
    <row r="52" spans="9:64">
      <c r="I52" s="1"/>
      <c r="J52" s="1"/>
      <c r="K52" s="1"/>
      <c r="L52" s="5"/>
      <c r="M52" s="5"/>
      <c r="N52" s="1"/>
      <c r="O52" s="1"/>
      <c r="P52" s="1"/>
      <c r="Q52" s="1"/>
      <c r="R52" s="1"/>
    </row>
    <row r="53" spans="9:64">
      <c r="I53" s="1" t="s">
        <v>195</v>
      </c>
      <c r="J53" s="1" t="s">
        <v>124</v>
      </c>
      <c r="K53" s="1"/>
      <c r="L53" s="5" t="s">
        <v>7</v>
      </c>
      <c r="M53" s="5" t="s">
        <v>125</v>
      </c>
      <c r="N53" s="1"/>
      <c r="O53" s="5">
        <v>7</v>
      </c>
      <c r="P53" s="1" t="s">
        <v>233</v>
      </c>
      <c r="Q53" s="1" t="s">
        <v>224</v>
      </c>
      <c r="R53" s="1"/>
    </row>
    <row r="54" spans="9:64">
      <c r="I54" s="1"/>
      <c r="J54" s="1"/>
      <c r="K54" s="1"/>
      <c r="L54" s="5"/>
      <c r="M54" s="5"/>
      <c r="N54" s="1"/>
      <c r="O54" s="5"/>
      <c r="P54" s="1"/>
      <c r="Q54" s="1"/>
      <c r="R54" s="1"/>
    </row>
    <row r="55" spans="9:64">
      <c r="I55" s="1" t="s">
        <v>194</v>
      </c>
      <c r="J55" s="1" t="s">
        <v>239</v>
      </c>
      <c r="K55" s="1"/>
      <c r="L55" s="5" t="s">
        <v>8</v>
      </c>
      <c r="M55" s="5" t="s">
        <v>240</v>
      </c>
      <c r="N55" s="1"/>
      <c r="O55" s="5">
        <v>5</v>
      </c>
      <c r="P55" s="1" t="s">
        <v>234</v>
      </c>
      <c r="Q55" s="1" t="s">
        <v>225</v>
      </c>
      <c r="R55" s="1"/>
    </row>
    <row r="56" spans="9:64">
      <c r="I56" s="1"/>
      <c r="J56" s="1"/>
      <c r="K56" s="1"/>
      <c r="L56" s="5"/>
      <c r="M56" s="5"/>
      <c r="N56" s="1"/>
      <c r="O56" s="5"/>
      <c r="P56" s="1"/>
      <c r="Q56" s="1"/>
      <c r="R56" s="1"/>
    </row>
    <row r="57" spans="9:64">
      <c r="I57" s="1" t="s">
        <v>66</v>
      </c>
      <c r="J57" s="1" t="s">
        <v>241</v>
      </c>
      <c r="K57" s="1"/>
      <c r="L57" s="5" t="s">
        <v>9</v>
      </c>
      <c r="M57" s="5" t="s">
        <v>129</v>
      </c>
      <c r="N57" s="1"/>
      <c r="O57" s="5">
        <v>2</v>
      </c>
      <c r="P57" s="1" t="s">
        <v>235</v>
      </c>
      <c r="Q57" s="1" t="s">
        <v>238</v>
      </c>
      <c r="R57" s="1"/>
    </row>
    <row r="58" spans="9:64"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9:64">
      <c r="I59" s="1" t="s">
        <v>193</v>
      </c>
      <c r="J59" s="17" t="s">
        <v>236</v>
      </c>
      <c r="K59" s="1"/>
      <c r="L59" s="1"/>
      <c r="M59" s="1"/>
      <c r="N59" s="1"/>
      <c r="O59" s="1"/>
      <c r="P59" s="1" t="s">
        <v>237</v>
      </c>
      <c r="Q59" s="1"/>
      <c r="R59" s="1"/>
    </row>
    <row r="60" spans="9:64"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9:64">
      <c r="J61" s="1" t="s">
        <v>31</v>
      </c>
      <c r="N61" s="1" t="s">
        <v>33</v>
      </c>
    </row>
    <row r="62" spans="9:64">
      <c r="J62" s="1" t="s">
        <v>289</v>
      </c>
    </row>
    <row r="63" spans="9:64">
      <c r="J63" s="1" t="s">
        <v>290</v>
      </c>
    </row>
    <row r="64" spans="9:64">
      <c r="J64" s="1" t="s">
        <v>243</v>
      </c>
    </row>
    <row r="66" spans="9:11">
      <c r="I66" t="s">
        <v>192</v>
      </c>
      <c r="K66" t="s">
        <v>207</v>
      </c>
    </row>
    <row r="67" spans="9:11">
      <c r="I67" t="s">
        <v>2</v>
      </c>
      <c r="K67" t="s">
        <v>5</v>
      </c>
    </row>
    <row r="69" spans="9:11">
      <c r="I69" t="s">
        <v>25</v>
      </c>
      <c r="K69" s="4" t="s">
        <v>26</v>
      </c>
    </row>
    <row r="71" spans="9:11">
      <c r="I71" s="2" t="s">
        <v>23</v>
      </c>
      <c r="K71" s="2" t="s">
        <v>32</v>
      </c>
    </row>
    <row r="73" spans="9:11">
      <c r="I73" s="3" t="s">
        <v>24</v>
      </c>
      <c r="K73" s="3" t="s">
        <v>28</v>
      </c>
    </row>
  </sheetData>
  <pageMargins left="0.7" right="0.7" top="0.75" bottom="0.75" header="0.3" footer="0.3"/>
  <pageSetup paperSize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C56"/>
  <sheetViews>
    <sheetView zoomScale="80" zoomScaleNormal="80" workbookViewId="0">
      <selection activeCell="N3" sqref="N3"/>
    </sheetView>
  </sheetViews>
  <sheetFormatPr defaultRowHeight="14.4"/>
  <sheetData>
    <row r="1" spans="1:81">
      <c r="A1" s="1" t="s">
        <v>362</v>
      </c>
      <c r="E1" s="1" t="s">
        <v>284</v>
      </c>
      <c r="H1" s="1" t="s">
        <v>285</v>
      </c>
      <c r="L1" s="1" t="s">
        <v>423</v>
      </c>
    </row>
    <row r="2" spans="1:81">
      <c r="BQ2" t="s">
        <v>101</v>
      </c>
      <c r="BR2">
        <v>1.8</v>
      </c>
      <c r="BT2">
        <v>0</v>
      </c>
      <c r="BU2">
        <v>1</v>
      </c>
      <c r="BV2">
        <v>2</v>
      </c>
      <c r="BW2">
        <v>3</v>
      </c>
      <c r="BX2">
        <v>4</v>
      </c>
      <c r="BY2">
        <v>5</v>
      </c>
      <c r="BZ2">
        <v>6</v>
      </c>
      <c r="CA2">
        <v>7</v>
      </c>
      <c r="CB2">
        <v>8</v>
      </c>
      <c r="CC2">
        <v>9</v>
      </c>
    </row>
    <row r="3" spans="1:81">
      <c r="BS3" t="s">
        <v>105</v>
      </c>
      <c r="BT3">
        <f t="shared" ref="BT3:CC3" si="0">0.5*$BR$2*BT2^2</f>
        <v>0</v>
      </c>
      <c r="BU3">
        <f t="shared" si="0"/>
        <v>0.9</v>
      </c>
      <c r="BV3">
        <f t="shared" si="0"/>
        <v>3.6</v>
      </c>
      <c r="BW3">
        <f t="shared" si="0"/>
        <v>8.1</v>
      </c>
      <c r="BX3">
        <f t="shared" si="0"/>
        <v>14.4</v>
      </c>
      <c r="BY3">
        <f t="shared" si="0"/>
        <v>22.5</v>
      </c>
      <c r="BZ3">
        <f t="shared" si="0"/>
        <v>32.4</v>
      </c>
      <c r="CA3">
        <f t="shared" si="0"/>
        <v>44.1</v>
      </c>
      <c r="CB3">
        <f t="shared" si="0"/>
        <v>57.6</v>
      </c>
      <c r="CC3">
        <f t="shared" si="0"/>
        <v>72.900000000000006</v>
      </c>
    </row>
    <row r="4" spans="1:81">
      <c r="BS4" t="s">
        <v>106</v>
      </c>
      <c r="BT4">
        <f t="shared" ref="BT4:CC4" si="1">$BR$2*BT2</f>
        <v>0</v>
      </c>
      <c r="BU4">
        <f t="shared" si="1"/>
        <v>1.8</v>
      </c>
      <c r="BV4">
        <f t="shared" si="1"/>
        <v>3.6</v>
      </c>
      <c r="BW4">
        <f t="shared" si="1"/>
        <v>5.4</v>
      </c>
      <c r="BX4">
        <f t="shared" si="1"/>
        <v>7.2</v>
      </c>
      <c r="BY4">
        <f t="shared" si="1"/>
        <v>9</v>
      </c>
      <c r="BZ4">
        <f t="shared" si="1"/>
        <v>10.8</v>
      </c>
      <c r="CA4">
        <f t="shared" si="1"/>
        <v>12.6</v>
      </c>
      <c r="CB4">
        <f t="shared" si="1"/>
        <v>14.4</v>
      </c>
      <c r="CC4">
        <f t="shared" si="1"/>
        <v>16.2</v>
      </c>
    </row>
    <row r="5" spans="1:81">
      <c r="BS5" t="s">
        <v>107</v>
      </c>
      <c r="BT5">
        <f t="shared" ref="BT5:CC5" si="2">$BR$2</f>
        <v>1.8</v>
      </c>
      <c r="BU5">
        <f t="shared" si="2"/>
        <v>1.8</v>
      </c>
      <c r="BV5">
        <f t="shared" si="2"/>
        <v>1.8</v>
      </c>
      <c r="BW5">
        <f t="shared" si="2"/>
        <v>1.8</v>
      </c>
      <c r="BX5">
        <f t="shared" si="2"/>
        <v>1.8</v>
      </c>
      <c r="BY5">
        <f t="shared" si="2"/>
        <v>1.8</v>
      </c>
      <c r="BZ5">
        <f t="shared" si="2"/>
        <v>1.8</v>
      </c>
      <c r="CA5">
        <f t="shared" si="2"/>
        <v>1.8</v>
      </c>
      <c r="CB5">
        <f t="shared" si="2"/>
        <v>1.8</v>
      </c>
      <c r="CC5">
        <f t="shared" si="2"/>
        <v>1.8</v>
      </c>
    </row>
    <row r="6" spans="1:81">
      <c r="BQ6" t="s">
        <v>104</v>
      </c>
      <c r="BR6">
        <v>18</v>
      </c>
      <c r="BS6" t="s">
        <v>105</v>
      </c>
      <c r="BT6">
        <f t="shared" ref="BT6:CC6" si="3">BT3+$BR$6+$BR$7*BT2</f>
        <v>18</v>
      </c>
      <c r="BU6">
        <f t="shared" si="3"/>
        <v>26.9</v>
      </c>
      <c r="BV6">
        <f t="shared" si="3"/>
        <v>37.6</v>
      </c>
      <c r="BW6">
        <f t="shared" si="3"/>
        <v>50.1</v>
      </c>
      <c r="BX6">
        <f t="shared" si="3"/>
        <v>64.400000000000006</v>
      </c>
      <c r="BY6">
        <f t="shared" si="3"/>
        <v>80.5</v>
      </c>
      <c r="BZ6">
        <f t="shared" si="3"/>
        <v>98.4</v>
      </c>
      <c r="CA6">
        <f t="shared" si="3"/>
        <v>118.1</v>
      </c>
      <c r="CB6">
        <f t="shared" si="3"/>
        <v>139.6</v>
      </c>
      <c r="CC6">
        <f t="shared" si="3"/>
        <v>162.9</v>
      </c>
    </row>
    <row r="7" spans="1:81">
      <c r="BQ7" t="s">
        <v>103</v>
      </c>
      <c r="BR7">
        <v>8</v>
      </c>
      <c r="BS7" t="s">
        <v>108</v>
      </c>
      <c r="BT7">
        <f t="shared" ref="BT7:CC7" si="4">BT4+$BR$7</f>
        <v>8</v>
      </c>
      <c r="BU7">
        <f t="shared" si="4"/>
        <v>9.8000000000000007</v>
      </c>
      <c r="BV7">
        <f t="shared" si="4"/>
        <v>11.6</v>
      </c>
      <c r="BW7">
        <f t="shared" si="4"/>
        <v>13.4</v>
      </c>
      <c r="BX7">
        <f t="shared" si="4"/>
        <v>15.2</v>
      </c>
      <c r="BY7">
        <f t="shared" si="4"/>
        <v>17</v>
      </c>
      <c r="BZ7">
        <f t="shared" si="4"/>
        <v>18.8</v>
      </c>
      <c r="CA7">
        <f t="shared" si="4"/>
        <v>20.6</v>
      </c>
      <c r="CB7">
        <f t="shared" si="4"/>
        <v>22.4</v>
      </c>
      <c r="CC7">
        <f t="shared" si="4"/>
        <v>24.2</v>
      </c>
    </row>
    <row r="8" spans="1:81">
      <c r="BE8" s="1"/>
      <c r="BS8" t="s">
        <v>102</v>
      </c>
      <c r="BT8">
        <f>BT5</f>
        <v>1.8</v>
      </c>
      <c r="BU8">
        <f t="shared" ref="BU8:CC8" si="5">BU5</f>
        <v>1.8</v>
      </c>
      <c r="BV8">
        <f t="shared" si="5"/>
        <v>1.8</v>
      </c>
      <c r="BW8">
        <f t="shared" si="5"/>
        <v>1.8</v>
      </c>
      <c r="BX8">
        <f t="shared" si="5"/>
        <v>1.8</v>
      </c>
      <c r="BY8">
        <f t="shared" si="5"/>
        <v>1.8</v>
      </c>
      <c r="BZ8">
        <f t="shared" si="5"/>
        <v>1.8</v>
      </c>
      <c r="CA8">
        <f t="shared" si="5"/>
        <v>1.8</v>
      </c>
      <c r="CB8">
        <f t="shared" si="5"/>
        <v>1.8</v>
      </c>
      <c r="CC8">
        <f t="shared" si="5"/>
        <v>1.8</v>
      </c>
    </row>
    <row r="9" spans="1:81">
      <c r="BE9" s="1"/>
      <c r="BS9" t="s">
        <v>109</v>
      </c>
      <c r="BT9">
        <f>BT3</f>
        <v>0</v>
      </c>
      <c r="BU9">
        <f t="shared" ref="BU9:CC9" si="6">BU3</f>
        <v>0.9</v>
      </c>
      <c r="BV9">
        <f t="shared" si="6"/>
        <v>3.6</v>
      </c>
      <c r="BW9">
        <f t="shared" si="6"/>
        <v>8.1</v>
      </c>
      <c r="BX9">
        <f t="shared" si="6"/>
        <v>14.4</v>
      </c>
      <c r="BY9">
        <f t="shared" si="6"/>
        <v>22.5</v>
      </c>
      <c r="BZ9">
        <f t="shared" si="6"/>
        <v>32.4</v>
      </c>
      <c r="CA9">
        <f t="shared" si="6"/>
        <v>44.1</v>
      </c>
      <c r="CB9">
        <f t="shared" si="6"/>
        <v>57.6</v>
      </c>
      <c r="CC9">
        <f t="shared" si="6"/>
        <v>72.900000000000006</v>
      </c>
    </row>
    <row r="10" spans="1:81">
      <c r="BE10" s="1"/>
      <c r="BS10" t="s">
        <v>110</v>
      </c>
      <c r="BT10">
        <f>BT9+$BR$7*BT2</f>
        <v>0</v>
      </c>
      <c r="BU10">
        <f t="shared" ref="BU10:CC10" si="7">BU9+$BR$7*BU2</f>
        <v>8.9</v>
      </c>
      <c r="BV10">
        <f t="shared" si="7"/>
        <v>19.600000000000001</v>
      </c>
      <c r="BW10">
        <f t="shared" si="7"/>
        <v>32.1</v>
      </c>
      <c r="BX10">
        <f t="shared" si="7"/>
        <v>46.4</v>
      </c>
      <c r="BY10">
        <f t="shared" si="7"/>
        <v>62.5</v>
      </c>
      <c r="BZ10">
        <f t="shared" si="7"/>
        <v>80.400000000000006</v>
      </c>
      <c r="CA10">
        <f t="shared" si="7"/>
        <v>100.1</v>
      </c>
      <c r="CB10">
        <f t="shared" si="7"/>
        <v>121.6</v>
      </c>
      <c r="CC10">
        <f t="shared" si="7"/>
        <v>144.9</v>
      </c>
    </row>
    <row r="11" spans="1:81">
      <c r="BS11" t="s">
        <v>34</v>
      </c>
      <c r="BW11">
        <f>BX11-BZ4</f>
        <v>0</v>
      </c>
      <c r="BX11">
        <f>BY11-BZ4</f>
        <v>10.799999999999997</v>
      </c>
      <c r="BY11">
        <f>BZ11-BZ4</f>
        <v>21.599999999999998</v>
      </c>
      <c r="BZ11">
        <f>BZ3</f>
        <v>32.4</v>
      </c>
      <c r="CA11">
        <f>BZ11+BZ4</f>
        <v>43.2</v>
      </c>
      <c r="CB11">
        <f>CA11+BZ4</f>
        <v>54</v>
      </c>
      <c r="CC11">
        <f>CB11+BZ4</f>
        <v>64.8</v>
      </c>
    </row>
    <row r="12" spans="1:81">
      <c r="BE12" s="1"/>
    </row>
    <row r="13" spans="1:81">
      <c r="BE13" s="1"/>
    </row>
    <row r="15" spans="1:81">
      <c r="BE15" s="1"/>
    </row>
    <row r="17" spans="13:13">
      <c r="M17" s="1" t="s">
        <v>350</v>
      </c>
    </row>
    <row r="18" spans="13:13">
      <c r="M18" s="1" t="s">
        <v>356</v>
      </c>
    </row>
    <row r="21" spans="13:13">
      <c r="M21" s="1" t="s">
        <v>303</v>
      </c>
    </row>
    <row r="36" spans="13:13">
      <c r="M36" s="1" t="s">
        <v>302</v>
      </c>
    </row>
    <row r="38" spans="13:13">
      <c r="M38" s="1" t="s">
        <v>351</v>
      </c>
    </row>
    <row r="40" spans="13:13">
      <c r="M40" s="20" t="s">
        <v>349</v>
      </c>
    </row>
    <row r="56" spans="13:13">
      <c r="M56" s="1" t="s">
        <v>301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35"/>
  <sheetViews>
    <sheetView workbookViewId="0"/>
  </sheetViews>
  <sheetFormatPr defaultRowHeight="14.4"/>
  <sheetData>
    <row r="1" spans="1:39">
      <c r="A1" s="1" t="s">
        <v>365</v>
      </c>
      <c r="H1" s="1" t="s">
        <v>284</v>
      </c>
      <c r="K1" s="1" t="s">
        <v>285</v>
      </c>
      <c r="O1" s="1" t="s">
        <v>361</v>
      </c>
    </row>
    <row r="2" spans="1:39">
      <c r="AA2" t="s">
        <v>101</v>
      </c>
      <c r="AB2">
        <v>1.8</v>
      </c>
      <c r="AD2">
        <v>0</v>
      </c>
      <c r="AE2">
        <v>1</v>
      </c>
      <c r="AF2">
        <v>2</v>
      </c>
      <c r="AG2">
        <v>3</v>
      </c>
      <c r="AH2">
        <v>4</v>
      </c>
      <c r="AI2">
        <v>5</v>
      </c>
      <c r="AJ2">
        <v>6</v>
      </c>
      <c r="AK2">
        <v>7</v>
      </c>
      <c r="AL2">
        <v>8</v>
      </c>
      <c r="AM2">
        <v>9</v>
      </c>
    </row>
    <row r="3" spans="1:39">
      <c r="AC3" t="s">
        <v>105</v>
      </c>
      <c r="AD3">
        <f t="shared" ref="AD3:AM3" si="0">0.5*$AB$2*AD2^2</f>
        <v>0</v>
      </c>
      <c r="AE3">
        <f t="shared" si="0"/>
        <v>0.9</v>
      </c>
      <c r="AF3">
        <f t="shared" si="0"/>
        <v>3.6</v>
      </c>
      <c r="AG3">
        <f t="shared" si="0"/>
        <v>8.1</v>
      </c>
      <c r="AH3">
        <f t="shared" si="0"/>
        <v>14.4</v>
      </c>
      <c r="AI3">
        <f t="shared" si="0"/>
        <v>22.5</v>
      </c>
      <c r="AJ3">
        <f t="shared" si="0"/>
        <v>32.4</v>
      </c>
      <c r="AK3">
        <f t="shared" si="0"/>
        <v>44.1</v>
      </c>
      <c r="AL3">
        <f t="shared" si="0"/>
        <v>57.6</v>
      </c>
      <c r="AM3">
        <f t="shared" si="0"/>
        <v>72.900000000000006</v>
      </c>
    </row>
    <row r="4" spans="1:39">
      <c r="AC4" t="s">
        <v>106</v>
      </c>
      <c r="AD4">
        <f t="shared" ref="AD4:AM4" si="1">$AB$2*AD2</f>
        <v>0</v>
      </c>
      <c r="AE4">
        <f t="shared" si="1"/>
        <v>1.8</v>
      </c>
      <c r="AF4">
        <f t="shared" si="1"/>
        <v>3.6</v>
      </c>
      <c r="AG4">
        <f t="shared" si="1"/>
        <v>5.4</v>
      </c>
      <c r="AH4">
        <f t="shared" si="1"/>
        <v>7.2</v>
      </c>
      <c r="AI4">
        <f t="shared" si="1"/>
        <v>9</v>
      </c>
      <c r="AJ4">
        <f t="shared" si="1"/>
        <v>10.8</v>
      </c>
      <c r="AK4">
        <f t="shared" si="1"/>
        <v>12.6</v>
      </c>
      <c r="AL4">
        <f t="shared" si="1"/>
        <v>14.4</v>
      </c>
      <c r="AM4">
        <f t="shared" si="1"/>
        <v>16.2</v>
      </c>
    </row>
    <row r="5" spans="1:39">
      <c r="AC5" t="s">
        <v>107</v>
      </c>
      <c r="AD5">
        <f t="shared" ref="AD5:AM5" si="2">$AB$2</f>
        <v>1.8</v>
      </c>
      <c r="AE5">
        <f t="shared" si="2"/>
        <v>1.8</v>
      </c>
      <c r="AF5">
        <f t="shared" si="2"/>
        <v>1.8</v>
      </c>
      <c r="AG5">
        <f t="shared" si="2"/>
        <v>1.8</v>
      </c>
      <c r="AH5">
        <f t="shared" si="2"/>
        <v>1.8</v>
      </c>
      <c r="AI5">
        <f t="shared" si="2"/>
        <v>1.8</v>
      </c>
      <c r="AJ5">
        <f t="shared" si="2"/>
        <v>1.8</v>
      </c>
      <c r="AK5">
        <f t="shared" si="2"/>
        <v>1.8</v>
      </c>
      <c r="AL5">
        <f t="shared" si="2"/>
        <v>1.8</v>
      </c>
      <c r="AM5">
        <f t="shared" si="2"/>
        <v>1.8</v>
      </c>
    </row>
    <row r="6" spans="1:39">
      <c r="AA6" t="s">
        <v>104</v>
      </c>
      <c r="AB6">
        <v>18</v>
      </c>
      <c r="AC6" t="s">
        <v>105</v>
      </c>
      <c r="AD6">
        <f t="shared" ref="AD6:AM6" si="3">AD3+$AB$6+$AB$7*AD2</f>
        <v>18</v>
      </c>
      <c r="AE6">
        <f t="shared" si="3"/>
        <v>26.9</v>
      </c>
      <c r="AF6">
        <f t="shared" si="3"/>
        <v>37.6</v>
      </c>
      <c r="AG6">
        <f t="shared" si="3"/>
        <v>50.1</v>
      </c>
      <c r="AH6">
        <f t="shared" si="3"/>
        <v>64.400000000000006</v>
      </c>
      <c r="AI6">
        <f t="shared" si="3"/>
        <v>80.5</v>
      </c>
      <c r="AJ6">
        <f t="shared" si="3"/>
        <v>98.4</v>
      </c>
      <c r="AK6">
        <f t="shared" si="3"/>
        <v>118.1</v>
      </c>
      <c r="AL6">
        <f t="shared" si="3"/>
        <v>139.6</v>
      </c>
      <c r="AM6">
        <f t="shared" si="3"/>
        <v>162.9</v>
      </c>
    </row>
    <row r="7" spans="1:39">
      <c r="AA7" t="s">
        <v>103</v>
      </c>
      <c r="AB7">
        <v>8</v>
      </c>
      <c r="AC7" t="s">
        <v>108</v>
      </c>
      <c r="AD7">
        <f t="shared" ref="AD7:AM7" si="4">AD4+$AB$7</f>
        <v>8</v>
      </c>
      <c r="AE7">
        <f t="shared" si="4"/>
        <v>9.8000000000000007</v>
      </c>
      <c r="AF7">
        <f t="shared" si="4"/>
        <v>11.6</v>
      </c>
      <c r="AG7">
        <f t="shared" si="4"/>
        <v>13.4</v>
      </c>
      <c r="AH7">
        <f t="shared" si="4"/>
        <v>15.2</v>
      </c>
      <c r="AI7">
        <f t="shared" si="4"/>
        <v>17</v>
      </c>
      <c r="AJ7">
        <f t="shared" si="4"/>
        <v>18.8</v>
      </c>
      <c r="AK7">
        <f t="shared" si="4"/>
        <v>20.6</v>
      </c>
      <c r="AL7">
        <f t="shared" si="4"/>
        <v>22.4</v>
      </c>
      <c r="AM7">
        <f t="shared" si="4"/>
        <v>24.2</v>
      </c>
    </row>
    <row r="8" spans="1:39">
      <c r="O8" s="1" t="s">
        <v>291</v>
      </c>
      <c r="AC8" t="s">
        <v>102</v>
      </c>
      <c r="AD8">
        <f>AD5</f>
        <v>1.8</v>
      </c>
      <c r="AE8">
        <f t="shared" ref="AE8:AM8" si="5">AE5</f>
        <v>1.8</v>
      </c>
      <c r="AF8">
        <f t="shared" si="5"/>
        <v>1.8</v>
      </c>
      <c r="AG8">
        <f t="shared" si="5"/>
        <v>1.8</v>
      </c>
      <c r="AH8">
        <f t="shared" si="5"/>
        <v>1.8</v>
      </c>
      <c r="AI8">
        <f t="shared" si="5"/>
        <v>1.8</v>
      </c>
      <c r="AJ8">
        <f t="shared" si="5"/>
        <v>1.8</v>
      </c>
      <c r="AK8">
        <f t="shared" si="5"/>
        <v>1.8</v>
      </c>
      <c r="AL8">
        <f t="shared" si="5"/>
        <v>1.8</v>
      </c>
      <c r="AM8">
        <f t="shared" si="5"/>
        <v>1.8</v>
      </c>
    </row>
    <row r="9" spans="1:39">
      <c r="O9" s="1"/>
      <c r="AC9" t="s">
        <v>109</v>
      </c>
      <c r="AD9">
        <f>AD3</f>
        <v>0</v>
      </c>
      <c r="AE9">
        <f t="shared" ref="AE9:AM9" si="6">AE3</f>
        <v>0.9</v>
      </c>
      <c r="AF9">
        <f t="shared" si="6"/>
        <v>3.6</v>
      </c>
      <c r="AG9">
        <f t="shared" si="6"/>
        <v>8.1</v>
      </c>
      <c r="AH9">
        <f t="shared" si="6"/>
        <v>14.4</v>
      </c>
      <c r="AI9">
        <f t="shared" si="6"/>
        <v>22.5</v>
      </c>
      <c r="AJ9">
        <f t="shared" si="6"/>
        <v>32.4</v>
      </c>
      <c r="AK9">
        <f t="shared" si="6"/>
        <v>44.1</v>
      </c>
      <c r="AL9">
        <f t="shared" si="6"/>
        <v>57.6</v>
      </c>
      <c r="AM9">
        <f t="shared" si="6"/>
        <v>72.900000000000006</v>
      </c>
    </row>
    <row r="10" spans="1:39">
      <c r="O10" s="1" t="s">
        <v>293</v>
      </c>
      <c r="AC10" t="s">
        <v>110</v>
      </c>
      <c r="AD10">
        <f>AD9+$AB$7*AD2</f>
        <v>0</v>
      </c>
      <c r="AE10">
        <f t="shared" ref="AE10:AM10" si="7">AE9+$AB$7*AE2</f>
        <v>8.9</v>
      </c>
      <c r="AF10">
        <f t="shared" si="7"/>
        <v>19.600000000000001</v>
      </c>
      <c r="AG10">
        <f t="shared" si="7"/>
        <v>32.1</v>
      </c>
      <c r="AH10">
        <f t="shared" si="7"/>
        <v>46.4</v>
      </c>
      <c r="AI10">
        <f t="shared" si="7"/>
        <v>62.5</v>
      </c>
      <c r="AJ10">
        <f t="shared" si="7"/>
        <v>80.400000000000006</v>
      </c>
      <c r="AK10">
        <f t="shared" si="7"/>
        <v>100.1</v>
      </c>
      <c r="AL10">
        <f t="shared" si="7"/>
        <v>121.6</v>
      </c>
      <c r="AM10">
        <f t="shared" si="7"/>
        <v>144.9</v>
      </c>
    </row>
    <row r="13" spans="1:39">
      <c r="O13" s="1" t="s">
        <v>292</v>
      </c>
    </row>
    <row r="15" spans="1:39">
      <c r="O15" s="1" t="s">
        <v>294</v>
      </c>
    </row>
    <row r="32" spans="15:15">
      <c r="O32" s="1" t="s">
        <v>295</v>
      </c>
    </row>
    <row r="33" spans="15:15">
      <c r="O33" s="1"/>
    </row>
    <row r="34" spans="15:15">
      <c r="O34" s="1" t="s">
        <v>294</v>
      </c>
    </row>
    <row r="35" spans="15:15">
      <c r="O35" s="1"/>
    </row>
  </sheetData>
  <pageMargins left="0.7" right="0.7" top="0.75" bottom="0.75" header="0.3" footer="0.3"/>
  <pageSetup paperSize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Q58"/>
  <sheetViews>
    <sheetView workbookViewId="0"/>
  </sheetViews>
  <sheetFormatPr defaultRowHeight="14.4"/>
  <cols>
    <col min="59" max="59" width="16" customWidth="1"/>
  </cols>
  <sheetData>
    <row r="1" spans="1:69">
      <c r="A1" s="1" t="s">
        <v>268</v>
      </c>
      <c r="M1" s="1" t="s">
        <v>361</v>
      </c>
    </row>
    <row r="2" spans="1:69">
      <c r="A2" s="1" t="s">
        <v>267</v>
      </c>
      <c r="F2" s="1" t="s">
        <v>286</v>
      </c>
    </row>
    <row r="3" spans="1:69">
      <c r="A3" s="1" t="s">
        <v>266</v>
      </c>
    </row>
    <row r="4" spans="1:69">
      <c r="A4" s="1" t="s">
        <v>275</v>
      </c>
    </row>
    <row r="5" spans="1:69">
      <c r="BE5" t="s">
        <v>101</v>
      </c>
      <c r="BF5">
        <v>0.6</v>
      </c>
      <c r="BH5">
        <v>0</v>
      </c>
      <c r="BI5">
        <v>1</v>
      </c>
      <c r="BJ5">
        <v>2</v>
      </c>
      <c r="BK5">
        <v>3</v>
      </c>
      <c r="BL5">
        <v>4</v>
      </c>
      <c r="BM5">
        <v>5</v>
      </c>
      <c r="BN5">
        <v>6</v>
      </c>
      <c r="BO5">
        <v>7</v>
      </c>
      <c r="BP5">
        <v>8</v>
      </c>
      <c r="BQ5">
        <v>9</v>
      </c>
    </row>
    <row r="6" spans="1:69">
      <c r="L6" s="1" t="s">
        <v>270</v>
      </c>
      <c r="BG6" t="s">
        <v>105</v>
      </c>
      <c r="BH6">
        <f>$BF$5/6*BH5^3</f>
        <v>0</v>
      </c>
      <c r="BI6">
        <f t="shared" ref="BI6:BQ6" si="0">$BF$5/6*BI5^3</f>
        <v>9.9999999999999992E-2</v>
      </c>
      <c r="BJ6">
        <f t="shared" si="0"/>
        <v>0.79999999999999993</v>
      </c>
      <c r="BK6">
        <f t="shared" si="0"/>
        <v>2.6999999999999997</v>
      </c>
      <c r="BL6">
        <f t="shared" si="0"/>
        <v>6.3999999999999995</v>
      </c>
      <c r="BM6">
        <f t="shared" si="0"/>
        <v>12.499999999999998</v>
      </c>
      <c r="BN6">
        <f t="shared" si="0"/>
        <v>21.599999999999998</v>
      </c>
      <c r="BO6">
        <f t="shared" si="0"/>
        <v>34.299999999999997</v>
      </c>
      <c r="BP6">
        <f t="shared" si="0"/>
        <v>51.199999999999996</v>
      </c>
      <c r="BQ6">
        <f t="shared" si="0"/>
        <v>72.899999999999991</v>
      </c>
    </row>
    <row r="7" spans="1:69">
      <c r="L7" s="1" t="s">
        <v>271</v>
      </c>
      <c r="BG7" t="s">
        <v>141</v>
      </c>
      <c r="BH7">
        <f>$BF$5/3*BH5^2</f>
        <v>0</v>
      </c>
      <c r="BI7">
        <f t="shared" ref="BI7" si="1">$BF$5/2*BI5^2</f>
        <v>0.3</v>
      </c>
      <c r="BJ7">
        <f>$BF$5/2*BJ5^2</f>
        <v>1.2</v>
      </c>
      <c r="BK7">
        <f t="shared" ref="BK7:BQ7" si="2">$BF$5/2*BK5^2</f>
        <v>2.6999999999999997</v>
      </c>
      <c r="BL7">
        <f t="shared" si="2"/>
        <v>4.8</v>
      </c>
      <c r="BM7">
        <f t="shared" si="2"/>
        <v>7.5</v>
      </c>
      <c r="BN7">
        <f t="shared" si="2"/>
        <v>10.799999999999999</v>
      </c>
      <c r="BO7">
        <f t="shared" si="2"/>
        <v>14.7</v>
      </c>
      <c r="BP7">
        <f t="shared" si="2"/>
        <v>19.2</v>
      </c>
      <c r="BQ7">
        <f t="shared" si="2"/>
        <v>24.3</v>
      </c>
    </row>
    <row r="8" spans="1:69">
      <c r="L8" s="1" t="s">
        <v>272</v>
      </c>
      <c r="BG8" t="s">
        <v>107</v>
      </c>
      <c r="BH8">
        <f>$BF$5*BH5</f>
        <v>0</v>
      </c>
      <c r="BI8">
        <f t="shared" ref="BI8:BQ8" si="3">$BF$5*BI5</f>
        <v>0.6</v>
      </c>
      <c r="BJ8">
        <f t="shared" si="3"/>
        <v>1.2</v>
      </c>
      <c r="BK8">
        <f t="shared" si="3"/>
        <v>1.7999999999999998</v>
      </c>
      <c r="BL8">
        <f t="shared" si="3"/>
        <v>2.4</v>
      </c>
      <c r="BM8">
        <f t="shared" si="3"/>
        <v>3</v>
      </c>
      <c r="BN8">
        <f t="shared" si="3"/>
        <v>3.5999999999999996</v>
      </c>
      <c r="BO8">
        <f t="shared" si="3"/>
        <v>4.2</v>
      </c>
      <c r="BP8">
        <f t="shared" si="3"/>
        <v>4.8</v>
      </c>
      <c r="BQ8">
        <f t="shared" si="3"/>
        <v>5.3999999999999995</v>
      </c>
    </row>
    <row r="9" spans="1:69">
      <c r="BE9" t="s">
        <v>104</v>
      </c>
      <c r="BF9">
        <v>18</v>
      </c>
      <c r="BG9" t="s">
        <v>105</v>
      </c>
      <c r="BH9">
        <f t="shared" ref="BH9:BQ9" si="4">BH6+$BF$9+$BF$10*BH5</f>
        <v>18</v>
      </c>
      <c r="BI9">
        <f t="shared" si="4"/>
        <v>26.1</v>
      </c>
      <c r="BJ9">
        <f t="shared" si="4"/>
        <v>34.799999999999997</v>
      </c>
      <c r="BK9">
        <f t="shared" si="4"/>
        <v>44.7</v>
      </c>
      <c r="BL9">
        <f t="shared" si="4"/>
        <v>56.4</v>
      </c>
      <c r="BM9">
        <f t="shared" si="4"/>
        <v>70.5</v>
      </c>
      <c r="BN9">
        <f t="shared" si="4"/>
        <v>87.6</v>
      </c>
      <c r="BO9">
        <f t="shared" si="4"/>
        <v>108.3</v>
      </c>
      <c r="BP9">
        <f t="shared" si="4"/>
        <v>133.19999999999999</v>
      </c>
      <c r="BQ9">
        <f t="shared" si="4"/>
        <v>162.89999999999998</v>
      </c>
    </row>
    <row r="10" spans="1:69">
      <c r="L10" s="1" t="s">
        <v>273</v>
      </c>
      <c r="BE10" t="s">
        <v>103</v>
      </c>
      <c r="BF10">
        <v>8</v>
      </c>
      <c r="BG10" t="s">
        <v>140</v>
      </c>
      <c r="BH10">
        <f t="shared" ref="BH10:BQ10" si="5">BH7+$BF$10</f>
        <v>8</v>
      </c>
      <c r="BI10">
        <f t="shared" si="5"/>
        <v>8.3000000000000007</v>
      </c>
      <c r="BJ10">
        <f t="shared" si="5"/>
        <v>9.1999999999999993</v>
      </c>
      <c r="BK10">
        <f t="shared" si="5"/>
        <v>10.7</v>
      </c>
      <c r="BL10">
        <f t="shared" si="5"/>
        <v>12.8</v>
      </c>
      <c r="BM10">
        <f t="shared" si="5"/>
        <v>15.5</v>
      </c>
      <c r="BN10">
        <f t="shared" si="5"/>
        <v>18.799999999999997</v>
      </c>
      <c r="BO10">
        <f t="shared" si="5"/>
        <v>22.7</v>
      </c>
      <c r="BP10">
        <f t="shared" si="5"/>
        <v>27.2</v>
      </c>
      <c r="BQ10">
        <f t="shared" si="5"/>
        <v>32.299999999999997</v>
      </c>
    </row>
    <row r="11" spans="1:69">
      <c r="L11" s="1" t="s">
        <v>274</v>
      </c>
    </row>
    <row r="12" spans="1:69">
      <c r="BG12" t="s">
        <v>109</v>
      </c>
      <c r="BH12">
        <f>BH6</f>
        <v>0</v>
      </c>
      <c r="BI12">
        <f t="shared" ref="BI12:BQ12" si="6">BI6</f>
        <v>9.9999999999999992E-2</v>
      </c>
      <c r="BJ12">
        <f t="shared" si="6"/>
        <v>0.79999999999999993</v>
      </c>
      <c r="BK12">
        <f t="shared" si="6"/>
        <v>2.6999999999999997</v>
      </c>
      <c r="BL12">
        <f t="shared" si="6"/>
        <v>6.3999999999999995</v>
      </c>
      <c r="BM12">
        <f t="shared" si="6"/>
        <v>12.499999999999998</v>
      </c>
      <c r="BN12">
        <f t="shared" si="6"/>
        <v>21.599999999999998</v>
      </c>
      <c r="BO12">
        <f t="shared" si="6"/>
        <v>34.299999999999997</v>
      </c>
      <c r="BP12">
        <f t="shared" si="6"/>
        <v>51.199999999999996</v>
      </c>
      <c r="BQ12">
        <f t="shared" si="6"/>
        <v>72.899999999999991</v>
      </c>
    </row>
    <row r="13" spans="1:69">
      <c r="L13" s="1" t="s">
        <v>287</v>
      </c>
      <c r="BG13" t="s">
        <v>110</v>
      </c>
      <c r="BH13">
        <f>BH12+$BF$10*BH5</f>
        <v>0</v>
      </c>
      <c r="BI13">
        <f t="shared" ref="BI13:BQ13" si="7">BI12+$BF$10*BI5</f>
        <v>8.1</v>
      </c>
      <c r="BJ13">
        <f t="shared" si="7"/>
        <v>16.8</v>
      </c>
      <c r="BK13">
        <f t="shared" si="7"/>
        <v>26.7</v>
      </c>
      <c r="BL13">
        <f t="shared" si="7"/>
        <v>38.4</v>
      </c>
      <c r="BM13">
        <f t="shared" si="7"/>
        <v>52.5</v>
      </c>
      <c r="BN13">
        <f t="shared" si="7"/>
        <v>69.599999999999994</v>
      </c>
      <c r="BO13">
        <f t="shared" si="7"/>
        <v>90.3</v>
      </c>
      <c r="BP13">
        <f t="shared" si="7"/>
        <v>115.19999999999999</v>
      </c>
      <c r="BQ13">
        <f t="shared" si="7"/>
        <v>144.89999999999998</v>
      </c>
    </row>
    <row r="15" spans="1:69">
      <c r="L15" s="1" t="s">
        <v>355</v>
      </c>
    </row>
    <row r="36" spans="13:13">
      <c r="M36" s="1" t="s">
        <v>144</v>
      </c>
    </row>
    <row r="37" spans="13:13">
      <c r="M37" s="1" t="s">
        <v>269</v>
      </c>
    </row>
    <row r="56" spans="12:12">
      <c r="L56" s="1" t="s">
        <v>145</v>
      </c>
    </row>
    <row r="57" spans="12:12">
      <c r="L57" s="1" t="s">
        <v>142</v>
      </c>
    </row>
    <row r="58" spans="12:12">
      <c r="L58" s="1" t="s">
        <v>143</v>
      </c>
    </row>
  </sheetData>
  <pageMargins left="0.7" right="0.7" top="0.75" bottom="0.75" header="0.3" footer="0.3"/>
  <pageSetup paperSize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workbookViewId="0"/>
  </sheetViews>
  <sheetFormatPr defaultRowHeight="14.4"/>
  <cols>
    <col min="7" max="7" width="6" customWidth="1"/>
    <col min="12" max="12" width="5.109375" customWidth="1"/>
  </cols>
  <sheetData>
    <row r="1" spans="1:7">
      <c r="A1" s="1" t="s">
        <v>486</v>
      </c>
    </row>
    <row r="3" spans="1:7">
      <c r="A3" s="1" t="s">
        <v>481</v>
      </c>
      <c r="B3" s="1"/>
      <c r="D3" s="1" t="s">
        <v>463</v>
      </c>
      <c r="F3" s="1" t="s">
        <v>511</v>
      </c>
    </row>
    <row r="4" spans="1:7">
      <c r="A4" s="1"/>
      <c r="B4" s="1"/>
      <c r="D4" s="1"/>
      <c r="F4" s="1" t="s">
        <v>512</v>
      </c>
    </row>
    <row r="5" spans="1:7">
      <c r="A5" s="1"/>
      <c r="B5" s="1"/>
    </row>
    <row r="6" spans="1:7">
      <c r="A6" s="1"/>
      <c r="B6" s="1"/>
      <c r="D6" s="1" t="s">
        <v>465</v>
      </c>
      <c r="E6" s="1"/>
      <c r="F6" s="1"/>
      <c r="G6" s="1"/>
    </row>
    <row r="7" spans="1:7">
      <c r="A7" s="1"/>
      <c r="B7" s="1"/>
      <c r="D7" s="1"/>
      <c r="E7" s="1"/>
      <c r="F7" s="1" t="s">
        <v>466</v>
      </c>
      <c r="G7" s="1"/>
    </row>
    <row r="8" spans="1:7">
      <c r="A8" s="1" t="s">
        <v>487</v>
      </c>
      <c r="B8" s="1"/>
      <c r="D8" s="1" t="s">
        <v>464</v>
      </c>
      <c r="E8" s="1"/>
      <c r="F8" s="1"/>
      <c r="G8" s="1"/>
    </row>
    <row r="10" spans="1:7">
      <c r="A10" s="1" t="s">
        <v>462</v>
      </c>
      <c r="D10" s="1" t="s">
        <v>488</v>
      </c>
      <c r="E10" s="1"/>
      <c r="F10" s="1" t="s">
        <v>508</v>
      </c>
    </row>
    <row r="12" spans="1:7">
      <c r="D12" s="1" t="s">
        <v>467</v>
      </c>
      <c r="E12" s="1"/>
      <c r="F12" s="1" t="s">
        <v>509</v>
      </c>
    </row>
    <row r="14" spans="1:7">
      <c r="A14" s="1" t="s">
        <v>112</v>
      </c>
      <c r="C14" s="1"/>
      <c r="D14" s="1"/>
    </row>
    <row r="15" spans="1:7">
      <c r="C15" s="1"/>
      <c r="D15" s="1"/>
    </row>
    <row r="16" spans="1:7">
      <c r="A16" s="1" t="s">
        <v>480</v>
      </c>
      <c r="C16" s="1"/>
      <c r="D16" s="1"/>
    </row>
    <row r="17" spans="1:8">
      <c r="A17" s="1" t="s">
        <v>519</v>
      </c>
      <c r="C17" s="1"/>
      <c r="D17" s="1"/>
    </row>
    <row r="18" spans="1:8">
      <c r="A18" s="1" t="s">
        <v>507</v>
      </c>
      <c r="C18" s="1"/>
      <c r="D18" s="1"/>
    </row>
    <row r="19" spans="1:8">
      <c r="A19" s="1"/>
      <c r="C19" s="1"/>
      <c r="D19" s="1"/>
    </row>
    <row r="20" spans="1:8">
      <c r="A20" s="1" t="s">
        <v>468</v>
      </c>
    </row>
    <row r="22" spans="1:8">
      <c r="A22" s="1" t="s">
        <v>482</v>
      </c>
      <c r="C22" s="1" t="s">
        <v>499</v>
      </c>
      <c r="H22" s="1" t="s">
        <v>495</v>
      </c>
    </row>
    <row r="23" spans="1:8">
      <c r="H23" s="1" t="s">
        <v>496</v>
      </c>
    </row>
    <row r="24" spans="1:8">
      <c r="H24" s="1"/>
    </row>
    <row r="25" spans="1:8">
      <c r="A25" s="1" t="s">
        <v>96</v>
      </c>
      <c r="C25" s="1" t="s">
        <v>503</v>
      </c>
      <c r="H25" s="1" t="s">
        <v>502</v>
      </c>
    </row>
    <row r="26" spans="1:8">
      <c r="A26" s="1"/>
      <c r="C26" s="1"/>
      <c r="H26" s="1"/>
    </row>
    <row r="27" spans="1:8">
      <c r="A27" s="1" t="s">
        <v>469</v>
      </c>
      <c r="C27" s="1" t="s">
        <v>472</v>
      </c>
      <c r="D27" s="20" t="s">
        <v>473</v>
      </c>
      <c r="H27" s="1" t="s">
        <v>477</v>
      </c>
    </row>
    <row r="28" spans="1:8">
      <c r="A28" s="1"/>
      <c r="C28" s="1"/>
      <c r="H28" s="1"/>
    </row>
    <row r="29" spans="1:8">
      <c r="A29" s="1" t="s">
        <v>470</v>
      </c>
      <c r="C29" s="1" t="s">
        <v>69</v>
      </c>
      <c r="D29" s="20" t="s">
        <v>471</v>
      </c>
      <c r="H29" s="1" t="s">
        <v>494</v>
      </c>
    </row>
    <row r="30" spans="1:8">
      <c r="A30" s="1"/>
      <c r="C30" s="1"/>
      <c r="D30" s="20"/>
      <c r="H30" s="1"/>
    </row>
    <row r="31" spans="1:8">
      <c r="A31" s="1" t="s">
        <v>483</v>
      </c>
      <c r="C31" s="1" t="s">
        <v>499</v>
      </c>
      <c r="H31" s="1" t="s">
        <v>498</v>
      </c>
    </row>
    <row r="32" spans="1:8">
      <c r="H32" s="1" t="s">
        <v>497</v>
      </c>
    </row>
    <row r="33" spans="1:10">
      <c r="H33" s="1"/>
    </row>
    <row r="34" spans="1:10">
      <c r="A34" s="1" t="s">
        <v>96</v>
      </c>
      <c r="C34" s="1" t="s">
        <v>474</v>
      </c>
      <c r="D34" s="1"/>
      <c r="H34" s="1" t="s">
        <v>492</v>
      </c>
    </row>
    <row r="35" spans="1:10">
      <c r="H35" s="1"/>
    </row>
    <row r="36" spans="1:10">
      <c r="A36" s="1" t="s">
        <v>469</v>
      </c>
      <c r="C36" s="1" t="s">
        <v>475</v>
      </c>
      <c r="E36" s="1" t="s">
        <v>479</v>
      </c>
      <c r="F36" s="20"/>
      <c r="H36" s="1" t="s">
        <v>493</v>
      </c>
    </row>
    <row r="37" spans="1:10">
      <c r="A37" s="1"/>
      <c r="C37" s="1"/>
      <c r="H37" s="1"/>
    </row>
    <row r="38" spans="1:10">
      <c r="A38" s="1" t="s">
        <v>470</v>
      </c>
      <c r="C38" s="1" t="s">
        <v>476</v>
      </c>
      <c r="E38" s="1" t="s">
        <v>478</v>
      </c>
      <c r="H38" s="1" t="s">
        <v>491</v>
      </c>
    </row>
    <row r="40" spans="1:10">
      <c r="H40" s="1" t="s">
        <v>490</v>
      </c>
    </row>
    <row r="41" spans="1:10" ht="15.6">
      <c r="H41" s="1" t="s">
        <v>489</v>
      </c>
    </row>
    <row r="42" spans="1:10" ht="15.6">
      <c r="H42" s="1" t="s">
        <v>513</v>
      </c>
    </row>
    <row r="43" spans="1:10">
      <c r="C43" s="1" t="s">
        <v>510</v>
      </c>
      <c r="H43" s="1" t="s">
        <v>500</v>
      </c>
      <c r="J43" s="1" t="s">
        <v>501</v>
      </c>
    </row>
    <row r="44" spans="1:10">
      <c r="C44" s="1"/>
      <c r="H44" s="1"/>
      <c r="J44" s="1"/>
    </row>
    <row r="45" spans="1:10">
      <c r="A45" s="1" t="s">
        <v>514</v>
      </c>
      <c r="C45" s="1"/>
      <c r="H45" s="1"/>
      <c r="J45" s="1"/>
    </row>
    <row r="46" spans="1:10">
      <c r="H46" s="1"/>
    </row>
    <row r="47" spans="1:10">
      <c r="A47" s="1" t="s">
        <v>504</v>
      </c>
      <c r="B47" s="9"/>
      <c r="E47" s="20" t="s">
        <v>484</v>
      </c>
      <c r="H47" s="1" t="s">
        <v>516</v>
      </c>
    </row>
    <row r="49" spans="1:8">
      <c r="A49" s="1" t="s">
        <v>505</v>
      </c>
      <c r="E49" s="20" t="s">
        <v>485</v>
      </c>
      <c r="H49" s="1" t="s">
        <v>515</v>
      </c>
    </row>
    <row r="51" spans="1:8">
      <c r="A51" s="1" t="s">
        <v>517</v>
      </c>
    </row>
    <row r="52" spans="1:8">
      <c r="A52" s="1" t="s">
        <v>518</v>
      </c>
    </row>
    <row r="54" spans="1:8">
      <c r="A54" s="1" t="s">
        <v>506</v>
      </c>
    </row>
    <row r="55" spans="1:8">
      <c r="A55" s="1"/>
    </row>
    <row r="56" spans="1:8">
      <c r="A56" s="1" t="s">
        <v>332</v>
      </c>
      <c r="D56" s="1" t="s">
        <v>528</v>
      </c>
    </row>
    <row r="58" spans="1:8">
      <c r="A58" s="1" t="s">
        <v>529</v>
      </c>
    </row>
    <row r="59" spans="1:8">
      <c r="A59" s="1" t="s">
        <v>520</v>
      </c>
    </row>
    <row r="61" spans="1:8">
      <c r="A61" s="1" t="s">
        <v>530</v>
      </c>
    </row>
    <row r="62" spans="1:8">
      <c r="A62" s="1" t="s">
        <v>521</v>
      </c>
    </row>
    <row r="63" spans="1:8">
      <c r="A63" s="1" t="s">
        <v>522</v>
      </c>
    </row>
    <row r="64" spans="1:8">
      <c r="A64" s="1" t="s">
        <v>524</v>
      </c>
    </row>
    <row r="65" spans="1:1">
      <c r="A65" s="1" t="s">
        <v>523</v>
      </c>
    </row>
    <row r="67" spans="1:1">
      <c r="A67" s="1" t="s">
        <v>525</v>
      </c>
    </row>
    <row r="68" spans="1:1">
      <c r="A68" s="1" t="s">
        <v>526</v>
      </c>
    </row>
    <row r="70" spans="1:1">
      <c r="A70" s="1" t="s">
        <v>527</v>
      </c>
    </row>
    <row r="71" spans="1:1">
      <c r="A71" s="1" t="s">
        <v>531</v>
      </c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Werkbladen</vt:lpstr>
      </vt:variant>
      <vt:variant>
        <vt:i4>10</vt:i4>
      </vt:variant>
    </vt:vector>
  </HeadingPairs>
  <TitlesOfParts>
    <vt:vector size="10" baseType="lpstr">
      <vt:lpstr>PROCEDURE</vt:lpstr>
      <vt:lpstr>WSW</vt:lpstr>
      <vt:lpstr>DEF</vt:lpstr>
      <vt:lpstr>EB1</vt:lpstr>
      <vt:lpstr>EB2</vt:lpstr>
      <vt:lpstr>EVB11</vt:lpstr>
      <vt:lpstr>EVB2</vt:lpstr>
      <vt:lpstr>VB</vt:lpstr>
      <vt:lpstr>D&amp;I basis</vt:lpstr>
      <vt:lpstr>D&amp;I</vt:lpstr>
    </vt:vector>
  </TitlesOfParts>
  <Company>Prive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</dc:creator>
  <cp:lastModifiedBy>Admin</cp:lastModifiedBy>
  <cp:lastPrinted>2009-10-12T09:00:58Z</cp:lastPrinted>
  <dcterms:created xsi:type="dcterms:W3CDTF">2009-09-06T16:30:55Z</dcterms:created>
  <dcterms:modified xsi:type="dcterms:W3CDTF">2012-05-13T15:51:28Z</dcterms:modified>
</cp:coreProperties>
</file>